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T:\02 - QM-aktuell gültige gelenkte Dokumente\05b - Arbeitsordner Team\JK\Zu Bearbeiten PoS auf ES\"/>
    </mc:Choice>
  </mc:AlternateContent>
  <xr:revisionPtr revIDLastSave="0" documentId="13_ncr:1_{C4C04B85-FC85-4F72-97F4-D4A8DE521DAB}" xr6:coauthVersionLast="47" xr6:coauthVersionMax="47" xr10:uidLastSave="{00000000-0000-0000-0000-000000000000}"/>
  <workbookProtection workbookAlgorithmName="SHA-512" workbookHashValue="Wx6mwo4/RoahcTO0txTnE5ENNkUIzxw+QMNObtatwskpn2oSeEXbgKSaJCCTuX+DzI+8VbsOH3PBNfu8Wnea3w==" workbookSaltValue="hdfHrRwLFN7bcxdSKOLTNg==" workbookSpinCount="100000" lockStructure="1"/>
  <bookViews>
    <workbookView xWindow="28680" yWindow="-120" windowWidth="29040" windowHeight="15720" xr2:uid="{00000000-000D-0000-FFFF-FFFF00000000}"/>
  </bookViews>
  <sheets>
    <sheet name="PoS" sheetId="1" r:id="rId1"/>
    <sheet name="Guide " sheetId="4" state="hidden" r:id="rId2"/>
    <sheet name="Data" sheetId="2" state="hidden" r:id="rId3"/>
  </sheets>
  <definedNames>
    <definedName name="_xlnm.Print_Area" localSheetId="0">PoS!$A$1:$Z$117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86" i="1" l="1"/>
  <c r="W84" i="1"/>
  <c r="W77" i="1"/>
  <c r="X90" i="1" l="1"/>
  <c r="X100" i="1"/>
  <c r="X97" i="1"/>
  <c r="X94" i="1"/>
  <c r="X92" i="1"/>
  <c r="AC73" i="1" l="1"/>
  <c r="U90" i="1" l="1"/>
  <c r="AC79" i="1"/>
  <c r="I80" i="4"/>
  <c r="U86" i="4" s="1"/>
  <c r="W82" i="4" l="1"/>
  <c r="X86" i="4"/>
  <c r="P80" i="4"/>
  <c r="W80" i="4" l="1"/>
  <c r="X90" i="4"/>
  <c r="W74" i="4"/>
  <c r="U100" i="1" l="1"/>
  <c r="U97" i="1"/>
  <c r="U93" i="4"/>
  <c r="X93" i="4"/>
  <c r="U96" i="4"/>
  <c r="X96" i="4"/>
  <c r="U88" i="4"/>
  <c r="X88" i="4"/>
  <c r="U90" i="4"/>
  <c r="U94" i="1"/>
  <c r="U92" i="1"/>
</calcChain>
</file>

<file path=xl/sharedStrings.xml><?xml version="1.0" encoding="utf-8"?>
<sst xmlns="http://schemas.openxmlformats.org/spreadsheetml/2006/main" count="489" uniqueCount="409">
  <si>
    <t>Address</t>
  </si>
  <si>
    <t>Name</t>
  </si>
  <si>
    <t>Quantity</t>
  </si>
  <si>
    <t>Eec</t>
  </si>
  <si>
    <t>+</t>
  </si>
  <si>
    <t>Ep</t>
  </si>
  <si>
    <t>Etd</t>
  </si>
  <si>
    <t>Eu</t>
  </si>
  <si>
    <t>-</t>
  </si>
  <si>
    <t>Esca</t>
  </si>
  <si>
    <t>Eccs</t>
  </si>
  <si>
    <t>Eccr</t>
  </si>
  <si>
    <t>=</t>
  </si>
  <si>
    <t>MJ</t>
  </si>
  <si>
    <t>DD.MM.YYYY</t>
  </si>
  <si>
    <t>company</t>
  </si>
  <si>
    <t>street</t>
  </si>
  <si>
    <t>city</t>
  </si>
  <si>
    <t>country</t>
  </si>
  <si>
    <t>Contract Number</t>
  </si>
  <si>
    <t>Country of Origin 
(of the raw material)</t>
  </si>
  <si>
    <t>Sustainability criteria of the biomass according to Article 29 RED II</t>
  </si>
  <si>
    <t>List of countries</t>
  </si>
  <si>
    <t>Albania</t>
  </si>
  <si>
    <t>Andorra</t>
  </si>
  <si>
    <t>Angola</t>
  </si>
  <si>
    <t>Argentina</t>
  </si>
  <si>
    <t>Armenia</t>
  </si>
  <si>
    <t>Australia</t>
  </si>
  <si>
    <t>Austria</t>
  </si>
  <si>
    <t>Bahamas</t>
  </si>
  <si>
    <t>Bangladesh</t>
  </si>
  <si>
    <t>Barbados</t>
  </si>
  <si>
    <t>Benin</t>
  </si>
  <si>
    <t>Bolivia</t>
  </si>
  <si>
    <t>Botswana</t>
  </si>
  <si>
    <t>Bulgaria</t>
  </si>
  <si>
    <t>Burkina Faso</t>
  </si>
  <si>
    <t>Burundi</t>
  </si>
  <si>
    <t>Cabo Verde</t>
  </si>
  <si>
    <t>Chad</t>
  </si>
  <si>
    <t>Chile</t>
  </si>
  <si>
    <t>China</t>
  </si>
  <si>
    <t>Colombia</t>
  </si>
  <si>
    <t>Congo (Congo-Brazzaville)</t>
  </si>
  <si>
    <t>Costa Rica</t>
  </si>
  <si>
    <t>Cuba</t>
  </si>
  <si>
    <t>Dominica</t>
  </si>
  <si>
    <t>Ecuador</t>
  </si>
  <si>
    <t>El Salvador</t>
  </si>
  <si>
    <t>Eritrea</t>
  </si>
  <si>
    <t>Estonia</t>
  </si>
  <si>
    <t>Fiji</t>
  </si>
  <si>
    <t>Gambia</t>
  </si>
  <si>
    <t>Georgia</t>
  </si>
  <si>
    <t>Ghana</t>
  </si>
  <si>
    <t>Guatemala</t>
  </si>
  <si>
    <t>Guinea</t>
  </si>
  <si>
    <t>Guinea-Bissau</t>
  </si>
  <si>
    <t>Guyana</t>
  </si>
  <si>
    <t>Honduras</t>
  </si>
  <si>
    <t>India</t>
  </si>
  <si>
    <t>Indonesia</t>
  </si>
  <si>
    <t>Israel</t>
  </si>
  <si>
    <t>Jamaica</t>
  </si>
  <si>
    <t>Kiribati</t>
  </si>
  <si>
    <t>Kuwait</t>
  </si>
  <si>
    <t>Laos</t>
  </si>
  <si>
    <t>Lesotho</t>
  </si>
  <si>
    <t>Liberia</t>
  </si>
  <si>
    <t>Liechtenstein</t>
  </si>
  <si>
    <t>Madagascar</t>
  </si>
  <si>
    <t>Malawi</t>
  </si>
  <si>
    <t>Malta</t>
  </si>
  <si>
    <t>Mauritania</t>
  </si>
  <si>
    <t>Micronesia</t>
  </si>
  <si>
    <t>Mongolia</t>
  </si>
  <si>
    <t>Montenegro</t>
  </si>
  <si>
    <t>Mozambique</t>
  </si>
  <si>
    <t>Namibia</t>
  </si>
  <si>
    <t>Nauru</t>
  </si>
  <si>
    <t>Nepal</t>
  </si>
  <si>
    <t>Nicaragua</t>
  </si>
  <si>
    <t>Nigeria</t>
  </si>
  <si>
    <t>Palau</t>
  </si>
  <si>
    <t>Paraguay</t>
  </si>
  <si>
    <t>Portugal</t>
  </si>
  <si>
    <t>Qatar</t>
  </si>
  <si>
    <t>Samoa</t>
  </si>
  <si>
    <t>San Marino</t>
  </si>
  <si>
    <t>Senegal</t>
  </si>
  <si>
    <t>Serbia</t>
  </si>
  <si>
    <t>Seychelles</t>
  </si>
  <si>
    <t>Somalia</t>
  </si>
  <si>
    <t>Sri Lanka</t>
  </si>
  <si>
    <t>Suriname</t>
  </si>
  <si>
    <t>Tanzania</t>
  </si>
  <si>
    <t>Timor-Leste</t>
  </si>
  <si>
    <t>Togo</t>
  </si>
  <si>
    <t>Tonga</t>
  </si>
  <si>
    <t>Tuvalu</t>
  </si>
  <si>
    <t>Uganda</t>
  </si>
  <si>
    <t>Uruguay</t>
  </si>
  <si>
    <t>Vanuatu</t>
  </si>
  <si>
    <t>Venezuela</t>
  </si>
  <si>
    <t>Vietnam</t>
  </si>
  <si>
    <t>Yemen</t>
  </si>
  <si>
    <t>Zambia</t>
  </si>
  <si>
    <t>El</t>
  </si>
  <si>
    <t>E</t>
  </si>
  <si>
    <t>XXXXXX</t>
  </si>
  <si>
    <t>Chain of custody option</t>
  </si>
  <si>
    <t>YYYYMMDD</t>
  </si>
  <si>
    <t>%</t>
  </si>
  <si>
    <t>Unique Number of 
Proof of Sustainability:</t>
  </si>
  <si>
    <t>Date of Issuance:</t>
  </si>
  <si>
    <t>Mass Balance Option</t>
  </si>
  <si>
    <t>Checkbox</t>
  </si>
  <si>
    <t>x</t>
  </si>
  <si>
    <t>Is there any incentive/subsidy in the renewable energy sector the material may have received so far?</t>
  </si>
  <si>
    <t>If yes, please specify</t>
  </si>
  <si>
    <t>Information about any incentive/subsidy (e.g. for biogas/biomethane)</t>
  </si>
  <si>
    <t>For biomass fuels according to the Renewable Energy Directive (EU) 2018/2001 (RED II)</t>
  </si>
  <si>
    <t>EU-SURE-PoS</t>
  </si>
  <si>
    <t>SURE-EU/XX-XXX/ZXXXXXXXX</t>
  </si>
  <si>
    <t>The biomass plant started physical production of electricity and/or heat from biomass fuels until 31 December 2020</t>
  </si>
  <si>
    <t>The biomass plant started physical production of electricity and/or heat from biomass fuels from 1 January 2026</t>
  </si>
  <si>
    <t>The biomass plant started physical production of electricity and/or heat from biomass fuels from 1 January 2021 until 31 December 2025</t>
  </si>
  <si>
    <t>Type of product</t>
  </si>
  <si>
    <t>Type of raw material</t>
  </si>
  <si>
    <t>Additional information (optional)</t>
  </si>
  <si>
    <t>Category</t>
  </si>
  <si>
    <t>Unique contract number</t>
  </si>
  <si>
    <t>Certificate ID</t>
  </si>
  <si>
    <t>Certificate ID - if applicable</t>
  </si>
  <si>
    <t>Checkbox II</t>
  </si>
  <si>
    <t>No</t>
  </si>
  <si>
    <t>Country that granted the subsidy</t>
  </si>
  <si>
    <t>Name of the subsidy scheme</t>
  </si>
  <si>
    <t>Produced electricity</t>
  </si>
  <si>
    <t>Produced heat</t>
  </si>
  <si>
    <t xml:space="preserve">GHG emission savings (Default) </t>
  </si>
  <si>
    <t xml:space="preserve">Proof of Sustainability (PoS) for the production of heat and/or electricity </t>
  </si>
  <si>
    <t>Producer of heat or electricity</t>
  </si>
  <si>
    <t>Recipient (e.g. grid operator)</t>
  </si>
  <si>
    <t>Biomass used for the production of heat or electricity</t>
  </si>
  <si>
    <t>e.g. forest biomass</t>
  </si>
  <si>
    <t>e.g. forest residues</t>
  </si>
  <si>
    <t>e.g. Wood chips</t>
  </si>
  <si>
    <t>e.g. Waste code</t>
  </si>
  <si>
    <t xml:space="preserve"> Unit </t>
  </si>
  <si>
    <t>Energy content (MJ)</t>
  </si>
  <si>
    <t>Produced electricity (MJ):</t>
  </si>
  <si>
    <t>Produced heat (MJ):</t>
  </si>
  <si>
    <t xml:space="preserve">Heat or electricity produced </t>
  </si>
  <si>
    <t>Place and Date of 
energy production:</t>
  </si>
  <si>
    <t>GHG-calculation</t>
  </si>
  <si>
    <t xml:space="preserve"> </t>
  </si>
  <si>
    <t>Disaggregated default value</t>
  </si>
  <si>
    <t xml:space="preserve"> %</t>
  </si>
  <si>
    <t>g CO2eq/MJ</t>
  </si>
  <si>
    <t>GHG emission savings for electricity from biomass fuels (in electricity-only plants: 183 gCO2eq/MJ)</t>
  </si>
  <si>
    <t xml:space="preserve">GHG emission savings for heat from biomass fuels (in heating plants in which a direct </t>
  </si>
  <si>
    <t>GHG emission savings for heat from biomass fuels (in heat-only plants 80 gCO2eq/MJ)</t>
  </si>
  <si>
    <t>physical substitution of coal can be demonstrated: 124 gCO2eq/MJ)</t>
  </si>
  <si>
    <t xml:space="preserve">GHG emission savings for CHP from biomass fuels (for the electricity or mechanical energy coming </t>
  </si>
  <si>
    <t>from energy installations delivering useful heat together with electricity and/or mechanical energy: 183 gCO2eq/MJ)</t>
  </si>
  <si>
    <t xml:space="preserve">GHG emission savings for CHP from biomass fuels (for the useful heat coming from </t>
  </si>
  <si>
    <t>energy installations delivering heat together with electricity and/or mechanical energy: 80 gCO2eq/MJ)</t>
  </si>
  <si>
    <t>Indiv. Calc.</t>
  </si>
  <si>
    <t>Default value</t>
  </si>
  <si>
    <t xml:space="preserve">GHG emissions (Default) </t>
  </si>
  <si>
    <t xml:space="preserve">Country of the biomass fuel </t>
  </si>
  <si>
    <t>City, period (e.g. 01 January 2023 - 31 March 2023)</t>
  </si>
  <si>
    <t>Comments/Guide</t>
  </si>
  <si>
    <r>
      <t xml:space="preserve">The material complies with the sustainability criteria according to Art. 29 (2) to (7) RED II </t>
    </r>
    <r>
      <rPr>
        <vertAlign val="superscript"/>
        <sz val="10"/>
        <color theme="1"/>
        <rFont val="Verdana"/>
        <family val="2"/>
      </rPr>
      <t>1)</t>
    </r>
  </si>
  <si>
    <r>
      <t xml:space="preserve">The sustainability criteria according to Art. 29 (2) to (7) RED II were not taken into account </t>
    </r>
    <r>
      <rPr>
        <vertAlign val="superscript"/>
        <sz val="10"/>
        <color theme="1"/>
        <rFont val="Verdana"/>
        <family val="2"/>
      </rPr>
      <t>2)</t>
    </r>
  </si>
  <si>
    <r>
      <t xml:space="preserve">The heat and/or electricity produced complies with the GHG - saving criteria according to Art. 29 (10) RED II </t>
    </r>
    <r>
      <rPr>
        <vertAlign val="superscript"/>
        <sz val="10"/>
        <color theme="1"/>
        <rFont val="Verdana"/>
        <family val="2"/>
      </rPr>
      <t>3)</t>
    </r>
  </si>
  <si>
    <r>
      <t xml:space="preserve">The electricity produced complies with the efficiency criteria according to Art. 29 (11) RED II </t>
    </r>
    <r>
      <rPr>
        <vertAlign val="superscript"/>
        <sz val="10"/>
        <color theme="1"/>
        <rFont val="Verdana"/>
        <family val="2"/>
      </rPr>
      <t>4)</t>
    </r>
  </si>
  <si>
    <r>
      <t xml:space="preserve">Greenhouse Gas (GHG) information (if applicable) </t>
    </r>
    <r>
      <rPr>
        <b/>
        <vertAlign val="superscript"/>
        <sz val="14"/>
        <color theme="0"/>
        <rFont val="Verdana"/>
        <family val="2"/>
      </rPr>
      <t>5)</t>
    </r>
  </si>
  <si>
    <r>
      <rPr>
        <b/>
        <sz val="8"/>
        <color theme="2" tint="-0.499984740745262"/>
        <rFont val="Verdana"/>
        <family val="2"/>
      </rPr>
      <t>Total default value</t>
    </r>
    <r>
      <rPr>
        <sz val="8"/>
        <color theme="1"/>
        <rFont val="Verdana"/>
        <family val="2"/>
      </rPr>
      <t xml:space="preserve"> for </t>
    </r>
    <r>
      <rPr>
        <b/>
        <sz val="8"/>
        <color theme="2" tint="-0.499984740745262"/>
        <rFont val="Verdana"/>
        <family val="2"/>
      </rPr>
      <t>H&amp;E production</t>
    </r>
    <r>
      <rPr>
        <sz val="8"/>
        <color theme="1"/>
        <rFont val="Verdana"/>
        <family val="2"/>
      </rPr>
      <t xml:space="preserve"> according to RED applied</t>
    </r>
  </si>
  <si>
    <r>
      <rPr>
        <b/>
        <sz val="8"/>
        <color theme="7" tint="-0.249977111117893"/>
        <rFont val="Verdana"/>
        <family val="2"/>
      </rPr>
      <t>Total default value</t>
    </r>
    <r>
      <rPr>
        <sz val="8"/>
        <color theme="1"/>
        <rFont val="Verdana"/>
        <family val="2"/>
      </rPr>
      <t xml:space="preserve"> for </t>
    </r>
    <r>
      <rPr>
        <b/>
        <sz val="8"/>
        <color theme="7" tint="-0.249977111117893"/>
        <rFont val="Verdana"/>
        <family val="2"/>
      </rPr>
      <t>biomass fuel</t>
    </r>
    <r>
      <rPr>
        <sz val="8"/>
        <color theme="1"/>
        <rFont val="Verdana"/>
        <family val="2"/>
      </rPr>
      <t xml:space="preserve"> according to RED applied</t>
    </r>
  </si>
  <si>
    <r>
      <rPr>
        <sz val="8"/>
        <color theme="9" tint="-0.249977111117893"/>
        <rFont val="Verdana"/>
        <family val="2"/>
      </rPr>
      <t>Individual calculation</t>
    </r>
    <r>
      <rPr>
        <sz val="8"/>
        <color theme="1"/>
        <rFont val="Verdana"/>
        <family val="2"/>
      </rPr>
      <t xml:space="preserve"> </t>
    </r>
  </si>
  <si>
    <r>
      <t>g CO</t>
    </r>
    <r>
      <rPr>
        <vertAlign val="subscript"/>
        <sz val="8"/>
        <color theme="1"/>
        <rFont val="Verdana"/>
        <family val="2"/>
      </rPr>
      <t>2eq</t>
    </r>
    <r>
      <rPr>
        <sz val="8"/>
        <color theme="1"/>
        <rFont val="Verdana"/>
        <family val="2"/>
      </rPr>
      <t>/MJ</t>
    </r>
  </si>
  <si>
    <r>
      <t>Calculation of GHG emission</t>
    </r>
    <r>
      <rPr>
        <b/>
        <vertAlign val="superscript"/>
        <sz val="8"/>
        <color theme="1"/>
        <rFont val="Verdana"/>
        <family val="2"/>
      </rPr>
      <t>6)</t>
    </r>
    <r>
      <rPr>
        <b/>
        <sz val="8"/>
        <color theme="1"/>
        <rFont val="Verdana"/>
        <family val="2"/>
      </rPr>
      <t xml:space="preserve"> savings for electricity and/or heat production</t>
    </r>
  </si>
  <si>
    <t>In the following section example values are used in order to illustrate the correspondency between the different cells. Please do not use!</t>
  </si>
  <si>
    <r>
      <rPr>
        <b/>
        <sz val="7"/>
        <color theme="1"/>
        <rFont val="Verdana"/>
        <family val="2"/>
      </rPr>
      <t>Note:</t>
    </r>
    <r>
      <rPr>
        <sz val="7"/>
        <color theme="1"/>
        <rFont val="Verdana"/>
        <family val="2"/>
      </rPr>
      <t xml:space="preserve"> GHG emission savings shall be at least 70% for electricity, heating and cooling production from biomass fuels used in installations starting operation from 1 January 2021 until 31 December 2025,  and 80 % for installations starting operation from 1 January 2026.</t>
    </r>
  </si>
  <si>
    <r>
      <t>Certification Scheme: SURE</t>
    </r>
    <r>
      <rPr>
        <b/>
        <sz val="10"/>
        <color theme="1"/>
        <rFont val="Verdana"/>
        <family val="2"/>
      </rPr>
      <t>-EU</t>
    </r>
  </si>
  <si>
    <r>
      <t>Heat efficiency (η</t>
    </r>
    <r>
      <rPr>
        <vertAlign val="subscript"/>
        <sz val="8"/>
        <color theme="1"/>
        <rFont val="Verdana"/>
        <family val="2"/>
      </rPr>
      <t>h</t>
    </r>
    <r>
      <rPr>
        <sz val="8"/>
        <color theme="1"/>
        <rFont val="Verdana"/>
        <family val="2"/>
      </rPr>
      <t>)</t>
    </r>
  </si>
  <si>
    <r>
      <t>Carnot efficiency (C</t>
    </r>
    <r>
      <rPr>
        <vertAlign val="subscript"/>
        <sz val="8"/>
        <color theme="1"/>
        <rFont val="Verdana"/>
        <family val="2"/>
      </rPr>
      <t>h</t>
    </r>
    <r>
      <rPr>
        <sz val="8"/>
        <color theme="1"/>
        <rFont val="Verdana"/>
        <family val="2"/>
      </rPr>
      <t>)</t>
    </r>
  </si>
  <si>
    <r>
      <t>Fraction of exergy in the electricity (C</t>
    </r>
    <r>
      <rPr>
        <vertAlign val="subscript"/>
        <sz val="8"/>
        <color theme="1"/>
        <rFont val="Verdana"/>
        <family val="2"/>
      </rPr>
      <t>el</t>
    </r>
    <r>
      <rPr>
        <sz val="8"/>
        <color theme="1"/>
        <rFont val="Verdana"/>
        <family val="2"/>
      </rPr>
      <t>)</t>
    </r>
  </si>
  <si>
    <r>
      <t>Electrical efficiency (η</t>
    </r>
    <r>
      <rPr>
        <vertAlign val="subscript"/>
        <sz val="8"/>
        <color theme="1"/>
        <rFont val="Verdana"/>
        <family val="2"/>
      </rPr>
      <t>el</t>
    </r>
    <r>
      <rPr>
        <sz val="8"/>
        <color theme="1"/>
        <rFont val="Verdana"/>
        <family val="2"/>
      </rPr>
      <t>)</t>
    </r>
  </si>
  <si>
    <r>
      <t>g CO</t>
    </r>
    <r>
      <rPr>
        <vertAlign val="subscript"/>
        <sz val="14"/>
        <color theme="1"/>
        <rFont val="Verdana"/>
        <family val="2"/>
      </rPr>
      <t>2</t>
    </r>
    <r>
      <rPr>
        <sz val="14"/>
        <color theme="1"/>
        <rFont val="Verdana"/>
        <family val="2"/>
      </rPr>
      <t>eq/MJ</t>
    </r>
  </si>
  <si>
    <r>
      <t>E</t>
    </r>
    <r>
      <rPr>
        <vertAlign val="subscript"/>
        <sz val="16"/>
        <color theme="1"/>
        <rFont val="Verdana"/>
        <family val="2"/>
      </rPr>
      <t>total</t>
    </r>
  </si>
  <si>
    <t>Número Único de 
Prueba de Sostenibilidad:</t>
  </si>
  <si>
    <t>Prueba de sostenibilidad (PoS) para la producción de calor y/o electricidad (última interfaz)</t>
  </si>
  <si>
    <t>SURE-ID (5 dígitos)</t>
  </si>
  <si>
    <t>Lugar y Fecha de 
producción de energía:</t>
  </si>
  <si>
    <t>Municipio, periodo (ej. 01 Enero 2023 - 31 Marzo 2023)</t>
  </si>
  <si>
    <t>Fecha de Emisión:</t>
  </si>
  <si>
    <t>DD.MM.AAAA</t>
  </si>
  <si>
    <t>Número de contrato</t>
  </si>
  <si>
    <t>Número único de contrato</t>
  </si>
  <si>
    <t>Soy miembro de una certificación de grupo</t>
  </si>
  <si>
    <t>ID Certificado</t>
  </si>
  <si>
    <r>
      <t>Esquema de Certificación: SURE</t>
    </r>
    <r>
      <rPr>
        <b/>
        <sz val="16"/>
        <color theme="1"/>
        <rFont val="Verdana"/>
        <family val="2"/>
      </rPr>
      <t>-EU</t>
    </r>
  </si>
  <si>
    <t>Productor de calor o electricidad</t>
  </si>
  <si>
    <t>Destinatario (ej. Operador de red)</t>
  </si>
  <si>
    <t>Nombre</t>
  </si>
  <si>
    <t>empresa</t>
  </si>
  <si>
    <t>Dirección</t>
  </si>
  <si>
    <t>código postal, municipio</t>
  </si>
  <si>
    <t>calle nº</t>
  </si>
  <si>
    <t>país</t>
  </si>
  <si>
    <t>ID Certificado - si procede</t>
  </si>
  <si>
    <t>Biomasa utilizada para la producción de calor o electricidad</t>
  </si>
  <si>
    <t xml:space="preserve">Calor o electricidad producidos </t>
  </si>
  <si>
    <t>Electricidad producida (MJ):</t>
  </si>
  <si>
    <t>Calor producido (MJ):</t>
  </si>
  <si>
    <t>Categoría</t>
  </si>
  <si>
    <t>Información adicional (opcional)</t>
  </si>
  <si>
    <t>ej. código de residuo</t>
  </si>
  <si>
    <t>Afganistán</t>
  </si>
  <si>
    <t>Argelia</t>
  </si>
  <si>
    <t>Antigua y Barbuda</t>
  </si>
  <si>
    <t>Azerbaiyán</t>
  </si>
  <si>
    <t>Bahrein</t>
  </si>
  <si>
    <t>Bielorrusia</t>
  </si>
  <si>
    <t>Bélgica</t>
  </si>
  <si>
    <t>Belice</t>
  </si>
  <si>
    <t>Bhután</t>
  </si>
  <si>
    <t>Bosnia-Herzegovina</t>
  </si>
  <si>
    <t>Brasil</t>
  </si>
  <si>
    <t>Brunéi</t>
  </si>
  <si>
    <t>Camboya</t>
  </si>
  <si>
    <t>Camerún</t>
  </si>
  <si>
    <t>Canadá</t>
  </si>
  <si>
    <t>República Centroafricana</t>
  </si>
  <si>
    <t>Comoras</t>
  </si>
  <si>
    <t>Croacia</t>
  </si>
  <si>
    <t>Chipre</t>
  </si>
  <si>
    <t>Chequia (República Checa)</t>
  </si>
  <si>
    <t>República Democrática del Congo</t>
  </si>
  <si>
    <t>Dinamarca</t>
  </si>
  <si>
    <t>Yibuti</t>
  </si>
  <si>
    <t>República Dominicana</t>
  </si>
  <si>
    <t>Egipto</t>
  </si>
  <si>
    <t>Guinea Ecuatorial</t>
  </si>
  <si>
    <t>Esuatini (fmr. "Swazilandia")</t>
  </si>
  <si>
    <t>Etiopía</t>
  </si>
  <si>
    <t>Finlandia</t>
  </si>
  <si>
    <t>Francia</t>
  </si>
  <si>
    <t>Gabón</t>
  </si>
  <si>
    <t>Alemania</t>
  </si>
  <si>
    <t>Grecia</t>
  </si>
  <si>
    <t>Granada</t>
  </si>
  <si>
    <t>Haití</t>
  </si>
  <si>
    <t>Santa Sede</t>
  </si>
  <si>
    <t>Hungría</t>
  </si>
  <si>
    <t>Islandia</t>
  </si>
  <si>
    <t>Irán</t>
  </si>
  <si>
    <t>Irak</t>
  </si>
  <si>
    <t>Irlanda</t>
  </si>
  <si>
    <t>Italia</t>
  </si>
  <si>
    <t>Japón</t>
  </si>
  <si>
    <t>Jordania</t>
  </si>
  <si>
    <t>Kazajstán</t>
  </si>
  <si>
    <t>Kenia</t>
  </si>
  <si>
    <t>Kirguizistán</t>
  </si>
  <si>
    <t>Letonia</t>
  </si>
  <si>
    <t>Líbano</t>
  </si>
  <si>
    <t>Libia</t>
  </si>
  <si>
    <t>Lituania</t>
  </si>
  <si>
    <t>Luxemburgo</t>
  </si>
  <si>
    <t>Malasia</t>
  </si>
  <si>
    <t>Maldivas</t>
  </si>
  <si>
    <t>Malí</t>
  </si>
  <si>
    <t>Islas Marshall</t>
  </si>
  <si>
    <t>Mauricio</t>
  </si>
  <si>
    <t>México</t>
  </si>
  <si>
    <t>Moldavia</t>
  </si>
  <si>
    <t>Mónaco</t>
  </si>
  <si>
    <t>Marruecos</t>
  </si>
  <si>
    <t>Myanmar (antes Birmania)</t>
  </si>
  <si>
    <t>Países Bajos</t>
  </si>
  <si>
    <t>Nueva Zelanda</t>
  </si>
  <si>
    <t>Níger</t>
  </si>
  <si>
    <t>Corea del Norte</t>
  </si>
  <si>
    <t>Macedonia del Norte</t>
  </si>
  <si>
    <t>Noruega</t>
  </si>
  <si>
    <t>Omán</t>
  </si>
  <si>
    <t>Pakistán</t>
  </si>
  <si>
    <t>Estado de Palestina</t>
  </si>
  <si>
    <t>Panamá</t>
  </si>
  <si>
    <t>Papúa Nueva Guinea</t>
  </si>
  <si>
    <t>Perú</t>
  </si>
  <si>
    <t>Filipinas</t>
  </si>
  <si>
    <t>Polonia</t>
  </si>
  <si>
    <t>Rumania</t>
  </si>
  <si>
    <t>Rusia</t>
  </si>
  <si>
    <t>Ruanda</t>
  </si>
  <si>
    <t>San Cristóbal y Nieves</t>
  </si>
  <si>
    <t>Santa Lucía</t>
  </si>
  <si>
    <t>San Vicente y las Granadinas</t>
  </si>
  <si>
    <t>Santo Tomé y Príncipe</t>
  </si>
  <si>
    <t>Arabia Saudí</t>
  </si>
  <si>
    <t>Sierra Leona</t>
  </si>
  <si>
    <t>Singapur</t>
  </si>
  <si>
    <t>Eslovaquia</t>
  </si>
  <si>
    <t>Eslovenia</t>
  </si>
  <si>
    <t>Islas Salomón</t>
  </si>
  <si>
    <t>Sudáfrica</t>
  </si>
  <si>
    <t>Corea del Sur</t>
  </si>
  <si>
    <t>Sudán del Sur</t>
  </si>
  <si>
    <t>España</t>
  </si>
  <si>
    <t>Sudán</t>
  </si>
  <si>
    <t>Suecia</t>
  </si>
  <si>
    <t>Suiza</t>
  </si>
  <si>
    <t>Siria</t>
  </si>
  <si>
    <t>Tayikistán</t>
  </si>
  <si>
    <t>Tailandia</t>
  </si>
  <si>
    <t>Trinidad y Tobago</t>
  </si>
  <si>
    <t>Túnez</t>
  </si>
  <si>
    <t>Turquía</t>
  </si>
  <si>
    <t>Turkmenistán</t>
  </si>
  <si>
    <t>Ucrania</t>
  </si>
  <si>
    <t>Emiratos Árabes Unidos</t>
  </si>
  <si>
    <t>Reino Unido</t>
  </si>
  <si>
    <t>Estados Unidos de América</t>
  </si>
  <si>
    <t>Uzbekistán</t>
  </si>
  <si>
    <t>Zimbabue</t>
  </si>
  <si>
    <t>Costa de Marfil</t>
  </si>
  <si>
    <t>Seleccione</t>
  </si>
  <si>
    <t>Biomasa Forestal</t>
  </si>
  <si>
    <t>Biomasa agrícola</t>
  </si>
  <si>
    <t>Residuos y restos</t>
  </si>
  <si>
    <t>Cálculo de GEI</t>
  </si>
  <si>
    <t>Tipo de materia prima</t>
  </si>
  <si>
    <t>ej. restos forestales</t>
  </si>
  <si>
    <t>Tipo de producto</t>
  </si>
  <si>
    <t>País de Origen
(materia prima)</t>
  </si>
  <si>
    <t>País donde se produjo</t>
  </si>
  <si>
    <t>el combustible de biomasa</t>
  </si>
  <si>
    <t>Opción de balance de masas</t>
  </si>
  <si>
    <t>Cantidad</t>
  </si>
  <si>
    <t>Unidades</t>
  </si>
  <si>
    <t>Contenido energía (MJ)</t>
  </si>
  <si>
    <t>Balance de masas</t>
  </si>
  <si>
    <t>Preservación de la identidad</t>
  </si>
  <si>
    <t>mt (toneladas métricas)</t>
  </si>
  <si>
    <r>
      <t>m³ (CH</t>
    </r>
    <r>
      <rPr>
        <vertAlign val="sub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>-equivalente)</t>
    </r>
  </si>
  <si>
    <t>ej. astillas</t>
  </si>
  <si>
    <t>Sí</t>
  </si>
  <si>
    <t>Información sobre cualquier incentivo/subvención (por ejemplo, para biogás/biometano)</t>
  </si>
  <si>
    <t>¿Existe algún incentivo/subvención en el sector de las energías renovables que el material haya podido recibir hasta ahora?</t>
  </si>
  <si>
    <t>Nombre del esquema de ayudas</t>
  </si>
  <si>
    <t>En caso afirmativo, especifique</t>
  </si>
  <si>
    <t>País que concedió la subvención</t>
  </si>
  <si>
    <t>No aplica</t>
  </si>
  <si>
    <t>La planta de biomasa comenzó la producción de electricidad y/o calor con biomasa hasta el 31 de dic. 2020</t>
  </si>
  <si>
    <r>
      <t xml:space="preserve">Información sobre gases de efecto invernadero (GEI) (si aplica) </t>
    </r>
    <r>
      <rPr>
        <b/>
        <vertAlign val="superscript"/>
        <sz val="18"/>
        <color theme="0"/>
        <rFont val="Verdana"/>
        <family val="2"/>
      </rPr>
      <t>5)</t>
    </r>
  </si>
  <si>
    <r>
      <rPr>
        <vertAlign val="superscript"/>
        <sz val="14"/>
        <color rgb="FF000000"/>
        <rFont val="Verdana"/>
        <family val="2"/>
      </rPr>
      <t>1)</t>
    </r>
    <r>
      <rPr>
        <sz val="14"/>
        <color indexed="8"/>
        <rFont val="Verdana"/>
        <family val="2"/>
      </rPr>
      <t xml:space="preserve"> Aplicable a la biomasa procedente de la agricultura, la acuicultura, la pesca y la selvicultura, incluidos los restos de la agricultura, la acuicultura, la pesca y la selvicultura.</t>
    </r>
  </si>
  <si>
    <r>
      <rPr>
        <vertAlign val="superscript"/>
        <sz val="14"/>
        <color rgb="FF000000"/>
        <rFont val="Verdana"/>
        <family val="2"/>
      </rPr>
      <t>2)</t>
    </r>
    <r>
      <rPr>
        <sz val="14"/>
        <color indexed="8"/>
        <rFont val="Verdana"/>
        <family val="2"/>
      </rPr>
      <t xml:space="preserve"> Aplicable a los residuos y restos distintos de los restos agrícolas, acuícolas, pesqueros y forestales.</t>
    </r>
  </si>
  <si>
    <t xml:space="preserve">¿Se produjo biogás en la interfaz anterior? </t>
  </si>
  <si>
    <t>Reducción de emisiones GEI de la electricidad generada a partir de biomasa (en centrales eléctricas: 183 g CO2eq/MJ)</t>
  </si>
  <si>
    <t>Reducción de emisiones  GEI por calor procedente de biomasa (en plantas de sólo calor 80 g CO2eq/MJ)</t>
  </si>
  <si>
    <t>Reducción de GEI para la calefacción a partir de biomasa (en centrales térmicas en las que puede demostrar</t>
  </si>
  <si>
    <t>la sustitución física del carbón: 124 g CO2eq/MJ)</t>
  </si>
  <si>
    <t xml:space="preserve">Ahorro GEI  (por defecto) </t>
  </si>
  <si>
    <t xml:space="preserve">Emisiones GEI (por defecto) </t>
  </si>
  <si>
    <r>
      <t>Eficiencia eléctrica (η</t>
    </r>
    <r>
      <rPr>
        <vertAlign val="subscript"/>
        <sz val="16"/>
        <color theme="1"/>
        <rFont val="Verdana"/>
        <family val="2"/>
      </rPr>
      <t>el</t>
    </r>
    <r>
      <rPr>
        <sz val="16"/>
        <color theme="1"/>
        <rFont val="Verdana"/>
        <family val="2"/>
      </rPr>
      <t>)</t>
    </r>
  </si>
  <si>
    <r>
      <t>Fracción de exergía en la electricidad (C</t>
    </r>
    <r>
      <rPr>
        <vertAlign val="subscript"/>
        <sz val="16"/>
        <color theme="1"/>
        <rFont val="Verdana"/>
        <family val="2"/>
      </rPr>
      <t>el</t>
    </r>
    <r>
      <rPr>
        <sz val="16"/>
        <color theme="1"/>
        <rFont val="Verdana"/>
        <family val="2"/>
      </rPr>
      <t>)</t>
    </r>
  </si>
  <si>
    <r>
      <t>Eficiencia de Carnot (C</t>
    </r>
    <r>
      <rPr>
        <vertAlign val="subscript"/>
        <sz val="16"/>
        <color theme="1"/>
        <rFont val="Verdana"/>
        <family val="2"/>
      </rPr>
      <t>h</t>
    </r>
    <r>
      <rPr>
        <sz val="16"/>
        <color theme="1"/>
        <rFont val="Verdana"/>
        <family val="2"/>
      </rPr>
      <t>)</t>
    </r>
  </si>
  <si>
    <r>
      <t>Eficiencia térmica (η</t>
    </r>
    <r>
      <rPr>
        <vertAlign val="subscript"/>
        <sz val="16"/>
        <color theme="1"/>
        <rFont val="Verdana"/>
        <family val="2"/>
      </rPr>
      <t>h</t>
    </r>
    <r>
      <rPr>
        <sz val="16"/>
        <color theme="1"/>
        <rFont val="Verdana"/>
        <family val="2"/>
      </rPr>
      <t>)</t>
    </r>
  </si>
  <si>
    <t>Electricidad producida</t>
  </si>
  <si>
    <t>Calor producido</t>
  </si>
  <si>
    <t>Calc. Indiv.</t>
  </si>
  <si>
    <t>de instalaciones energéticas que suministran calor útil junto con electricidad y/o energía mecánica: 183 g CO2eq/MJ)</t>
  </si>
  <si>
    <t xml:space="preserve">Reducción de  emisiones de GEI para la cogeneración de biomasa (para el calor útil procedente de </t>
  </si>
  <si>
    <t>instalaciones energéticas que suministran calor junto con electricidad y/o energía mecánica: 80 g CO2eq/MJ)</t>
  </si>
  <si>
    <t>Reducción de emisiones GEI de la cogeneración de biomasa (para la electricidad o la energía mecánica procedente</t>
  </si>
  <si>
    <t>Valor x defecto</t>
  </si>
  <si>
    <t>v3.0</t>
  </si>
  <si>
    <t>Para combustibles de biomasa según la Directiva revisada sobre energías renovables (UE) 2018/2001 (RED III)</t>
  </si>
  <si>
    <t>Criterios de sostenibilidad de la biomasa según el artículo 29 de la Directiva revisada (UE) 2018/2001 (RED III)</t>
  </si>
  <si>
    <r>
      <t xml:space="preserve">El material cumple con los criterios de sostenibilidad según el Art. 29 (2) a (7) de la Directiva revisada (UE) 2018/2001 (RED III) </t>
    </r>
    <r>
      <rPr>
        <vertAlign val="superscript"/>
        <sz val="16"/>
        <color theme="1"/>
        <rFont val="Verdana"/>
        <family val="2"/>
      </rPr>
      <t>1)</t>
    </r>
  </si>
  <si>
    <r>
      <t xml:space="preserve">Los criterios de sostenibilidad según el Art. 29 (2) a (7) de la Directiva revisada (UE) 2018/2001 (RED III) no se han tenido en cuenta </t>
    </r>
    <r>
      <rPr>
        <vertAlign val="superscript"/>
        <sz val="16"/>
        <color theme="1"/>
        <rFont val="Verdana"/>
        <family val="2"/>
      </rPr>
      <t>2)</t>
    </r>
  </si>
  <si>
    <t>El calor y/o la electricidad producidos cumplen los criterios de ahorro de GEI según el art. 29 (10) de la Directiva revisada (UE) 2018/2001 (RED III)</t>
  </si>
  <si>
    <t>La electricidad producida cumple con los criterios de eficiencia según el Art. 29 (11) de la Directiva revisada (UE) 2018/2001 (RED III)</t>
  </si>
  <si>
    <r>
      <rPr>
        <b/>
        <sz val="16"/>
        <color theme="7" tint="-0.249977111117893"/>
        <rFont val="Verdana"/>
        <family val="2"/>
      </rPr>
      <t>Valor total por defecto</t>
    </r>
    <r>
      <rPr>
        <sz val="16"/>
        <color theme="1"/>
        <rFont val="Verdana"/>
        <family val="2"/>
      </rPr>
      <t xml:space="preserve"> para </t>
    </r>
    <r>
      <rPr>
        <b/>
        <sz val="16"/>
        <color theme="7" tint="-0.249977111117893"/>
        <rFont val="Verdana"/>
        <family val="2"/>
      </rPr>
      <t>biomasa</t>
    </r>
    <r>
      <rPr>
        <sz val="16"/>
        <color theme="1"/>
        <rFont val="Verdana"/>
        <family val="2"/>
      </rPr>
      <t xml:space="preserve"> según el anexo VI revisado de 2018/2001</t>
    </r>
  </si>
  <si>
    <r>
      <rPr>
        <b/>
        <sz val="16"/>
        <color theme="2" tint="-0.499984740745262"/>
        <rFont val="Verdana"/>
        <family val="2"/>
      </rPr>
      <t>Valor total por defecto</t>
    </r>
    <r>
      <rPr>
        <sz val="16"/>
        <color theme="1"/>
        <rFont val="Verdana"/>
        <family val="2"/>
      </rPr>
      <t xml:space="preserve"> para </t>
    </r>
    <r>
      <rPr>
        <b/>
        <sz val="16"/>
        <color theme="2" tint="-0.499984740745262"/>
        <rFont val="Verdana"/>
        <family val="2"/>
      </rPr>
      <t xml:space="preserve">produc. de Cal. y Elec. </t>
    </r>
    <r>
      <rPr>
        <sz val="16"/>
        <color theme="1"/>
        <rFont val="Verdana"/>
        <family val="2"/>
      </rPr>
      <t>según anexo VI revisado  2018/2001</t>
    </r>
  </si>
  <si>
    <t xml:space="preserve">Individual calculation </t>
  </si>
  <si>
    <r>
      <t>Cálculo del ahorro de emisiones de GEI</t>
    </r>
    <r>
      <rPr>
        <b/>
        <vertAlign val="superscript"/>
        <sz val="16"/>
        <color theme="1"/>
        <rFont val="Verdana"/>
        <family val="2"/>
      </rPr>
      <t>5)</t>
    </r>
    <r>
      <rPr>
        <b/>
        <sz val="16"/>
        <color theme="1"/>
        <rFont val="Verdana"/>
        <family val="2"/>
      </rPr>
      <t xml:space="preserve"> en la producción de electricidad y/o calor</t>
    </r>
  </si>
  <si>
    <r>
      <rPr>
        <b/>
        <sz val="14"/>
        <color theme="1"/>
        <rFont val="Verdana"/>
        <family val="2"/>
      </rPr>
      <t>Nota</t>
    </r>
    <r>
      <rPr>
        <sz val="14"/>
        <color theme="1"/>
        <rFont val="Verdana"/>
        <family val="2"/>
      </rPr>
      <t>: La reducción de las emisiones de GEI para la producción de electricidad, calefacción y refrigeración a partir de combustibles de biomasa utilizados en instalaciones deberá ser, como mínimo:
- en las que hayan entrado en funcionamiento después del 20 de noviembre de 2023, al menos el 80 %
- con una potencia térmica nominal total igual o superior a 10 MW que hayan entrado en funcionamiento entre el 1 de enero de 2021 y el 20 de noviembre de 2023, al menos un 70 % hasta el 31 de diciembre de 2029, y al menos un 80 % a partir del 1 de enero de 2030
- con una potencia térmica nominal total igual o inferior a 10 MW que hayan entrado en funcionamiento entre el 1 de enero de 2021 y el 20 de noviembre de 2023, al menos el 70 % antes de que hayan estado en funcionamiento durante 15 años, y al menos el 80 % después de haber estado en funcionamiento durante 15 años; a partir del 1 de enero de 2030
- con una potencia térmica nominal total igual o superior a 10 MW que hayan entrado en funcionamiento antes del 1 de enero de 2021, al menos el 80 % después de haber estado en funcionamiento durante 15 años, como muy pronto a partir del 1 de enero de 2026 y como muy tarde a partir del 31 de diciembre de 2029;
- con una potencia térmica nominal total igual o inferior a 10 MW que hayan entrado en funcionamiento antes del 1 de enero de 2021, al menos el 80 % después de haber estado en funcionamiento durante 15 años y, como muy pronto, a partir del 1 de enero de 2026.</t>
    </r>
  </si>
  <si>
    <r>
      <rPr>
        <vertAlign val="superscript"/>
        <sz val="14"/>
        <color rgb="FF000000"/>
        <rFont val="Verdana"/>
        <family val="2"/>
      </rPr>
      <t>3)</t>
    </r>
    <r>
      <rPr>
        <sz val="14"/>
        <color indexed="8"/>
        <rFont val="Verdana"/>
        <family val="2"/>
      </rPr>
      <t xml:space="preserve"> Según la metodología establecida en los anexos V y VI de la Directiva revisada (UE) 2018/2001 (RED III)</t>
    </r>
  </si>
  <si>
    <r>
      <rPr>
        <vertAlign val="superscript"/>
        <sz val="14"/>
        <color rgb="FF000000"/>
        <rFont val="Verdana"/>
        <family val="2"/>
      </rPr>
      <t>4)</t>
    </r>
    <r>
      <rPr>
        <sz val="14"/>
        <color rgb="FF000000"/>
        <rFont val="Verdana"/>
        <family val="2"/>
      </rPr>
      <t xml:space="preserve"> Obtenido del documento "Prueba de Sostenibilidad (PoS) para el suministro de biogás/biometano" apartado "Información GEI" 1) Balance de masas de la materia prima </t>
    </r>
  </si>
  <si>
    <r>
      <rPr>
        <vertAlign val="superscript"/>
        <sz val="14"/>
        <color rgb="FF000000"/>
        <rFont val="Verdana"/>
        <family val="2"/>
      </rPr>
      <t>5)</t>
    </r>
    <r>
      <rPr>
        <sz val="14"/>
        <color indexed="8"/>
        <rFont val="Verdana"/>
        <family val="2"/>
      </rPr>
      <t xml:space="preserve"> El ahorro se calcula  en el comparador de comb. fósiles según la Directiva revisada (UE) 2018/2001 (RED III): (EF - EB)/EF donde EB = emisiones totales de biomasa y EF = emisiones totales del comparador de combustibles fósiles.</t>
    </r>
  </si>
  <si>
    <r>
      <t>E</t>
    </r>
    <r>
      <rPr>
        <vertAlign val="subscript"/>
        <sz val="16"/>
        <color theme="1"/>
        <rFont val="Verdana"/>
        <family val="2"/>
      </rPr>
      <t>ec</t>
    </r>
  </si>
  <si>
    <r>
      <t>E</t>
    </r>
    <r>
      <rPr>
        <vertAlign val="subscript"/>
        <sz val="16"/>
        <color theme="1"/>
        <rFont val="Verdana"/>
        <family val="2"/>
      </rPr>
      <t>total,n</t>
    </r>
    <r>
      <rPr>
        <vertAlign val="superscript"/>
        <sz val="16"/>
        <color theme="1"/>
        <rFont val="Verdana"/>
        <family val="2"/>
      </rPr>
      <t>4)</t>
    </r>
  </si>
  <si>
    <r>
      <t>E</t>
    </r>
    <r>
      <rPr>
        <vertAlign val="subscript"/>
        <sz val="16"/>
        <color theme="1"/>
        <rFont val="Verdana"/>
        <family val="2"/>
      </rPr>
      <t>l</t>
    </r>
  </si>
  <si>
    <r>
      <t>E</t>
    </r>
    <r>
      <rPr>
        <vertAlign val="subscript"/>
        <sz val="16"/>
        <color theme="1"/>
        <rFont val="Verdana"/>
        <family val="2"/>
      </rPr>
      <t>p</t>
    </r>
  </si>
  <si>
    <r>
      <t>E</t>
    </r>
    <r>
      <rPr>
        <vertAlign val="subscript"/>
        <sz val="16"/>
        <color theme="1"/>
        <rFont val="Verdana"/>
        <family val="2"/>
      </rPr>
      <t>td</t>
    </r>
  </si>
  <si>
    <r>
      <t>E</t>
    </r>
    <r>
      <rPr>
        <vertAlign val="subscript"/>
        <sz val="16"/>
        <color theme="1"/>
        <rFont val="Verdana"/>
        <family val="2"/>
      </rPr>
      <t>u</t>
    </r>
  </si>
  <si>
    <r>
      <t>E</t>
    </r>
    <r>
      <rPr>
        <vertAlign val="subscript"/>
        <sz val="16"/>
        <color theme="1"/>
        <rFont val="Verdana"/>
        <family val="2"/>
      </rPr>
      <t>sca</t>
    </r>
  </si>
  <si>
    <r>
      <t>E</t>
    </r>
    <r>
      <rPr>
        <vertAlign val="subscript"/>
        <sz val="16"/>
        <color theme="1"/>
        <rFont val="Verdana"/>
        <family val="2"/>
      </rPr>
      <t>ccs</t>
    </r>
  </si>
  <si>
    <r>
      <t>E</t>
    </r>
    <r>
      <rPr>
        <vertAlign val="subscript"/>
        <sz val="16"/>
        <color theme="1"/>
        <rFont val="Verdana"/>
        <family val="2"/>
      </rPr>
      <t>ccr</t>
    </r>
  </si>
  <si>
    <t>—</t>
  </si>
  <si>
    <t>La planta de biomasa comenzó la producción de electricidad y/o calor con biomasa a partir del 1 de ene. 2021 hasta el 20 de Nov. 2023</t>
  </si>
  <si>
    <t>La planta de biomasa comenzó la producción de electricidad y/o calor con biomasa a partir del 20 de Nov.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</si>
</sst>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€_-;\-* #,##0.00\ _€_-;_-* &quot;-&quot;??\ _€_-;_-@_-"/>
    <numFmt numFmtId="165" formatCode="0.0%"/>
    <numFmt numFmtId="166" formatCode="_-* #,##0.000\ _€_-;\-* #,##0.000\ _€_-;_-* &quot;-&quot;??\ _€_-;_-@_-"/>
    <numFmt numFmtId="167" formatCode="#,##0_ ;\-#,##0\ "/>
    <numFmt numFmtId="168" formatCode="0.0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Verdana"/>
      <family val="2"/>
    </font>
    <font>
      <sz val="11"/>
      <color theme="1"/>
      <name val="Verdana"/>
      <family val="2"/>
    </font>
    <font>
      <sz val="14"/>
      <color theme="1"/>
      <name val="Verdana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0"/>
      <color indexed="8"/>
      <name val="Verdana"/>
      <family val="2"/>
    </font>
    <font>
      <sz val="11"/>
      <color indexed="8"/>
      <name val="Verdana"/>
      <family val="2"/>
    </font>
    <font>
      <b/>
      <sz val="20"/>
      <color theme="0"/>
      <name val="Verdana"/>
      <family val="2"/>
    </font>
    <font>
      <b/>
      <sz val="12"/>
      <color theme="1"/>
      <name val="Calibri"/>
      <family val="2"/>
      <scheme val="minor"/>
    </font>
    <font>
      <sz val="20"/>
      <color theme="0"/>
      <name val="Verdana"/>
      <family val="2"/>
    </font>
    <font>
      <sz val="13"/>
      <color theme="1"/>
      <name val="Verdana"/>
      <family val="2"/>
    </font>
    <font>
      <b/>
      <sz val="22"/>
      <color theme="0"/>
      <name val="Verdana"/>
      <family val="2"/>
    </font>
    <font>
      <b/>
      <sz val="18"/>
      <color theme="0"/>
      <name val="Verdana"/>
      <family val="2"/>
    </font>
    <font>
      <sz val="16"/>
      <color theme="1"/>
      <name val="Verdana"/>
      <family val="2"/>
    </font>
    <font>
      <vertAlign val="superscript"/>
      <sz val="16"/>
      <color theme="1"/>
      <name val="Verdana"/>
      <family val="2"/>
    </font>
    <font>
      <sz val="16"/>
      <color indexed="8"/>
      <name val="Verdana"/>
      <family val="2"/>
    </font>
    <font>
      <b/>
      <vertAlign val="superscript"/>
      <sz val="16"/>
      <color theme="1"/>
      <name val="Verdana"/>
      <family val="2"/>
    </font>
    <font>
      <sz val="18"/>
      <color theme="0"/>
      <name val="Verdana"/>
      <family val="2"/>
    </font>
    <font>
      <sz val="18"/>
      <color theme="1"/>
      <name val="Verdana"/>
      <family val="2"/>
    </font>
    <font>
      <sz val="18"/>
      <color indexed="8"/>
      <name val="Verdana"/>
      <family val="2"/>
    </font>
    <font>
      <sz val="12"/>
      <color theme="1"/>
      <name val="Verdana"/>
      <family val="2"/>
    </font>
    <font>
      <sz val="14"/>
      <color indexed="8"/>
      <name val="Verdana"/>
      <family val="2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i/>
      <sz val="16"/>
      <color theme="1"/>
      <name val="Verdana"/>
      <family val="2"/>
    </font>
    <font>
      <vertAlign val="subscript"/>
      <sz val="11"/>
      <color theme="1"/>
      <name val="Calibri"/>
      <family val="2"/>
      <scheme val="minor"/>
    </font>
    <font>
      <b/>
      <sz val="16"/>
      <color theme="7" tint="-0.249977111117893"/>
      <name val="Verdana"/>
      <family val="2"/>
    </font>
    <font>
      <b/>
      <sz val="16"/>
      <color theme="8" tint="-0.249977111117893"/>
      <name val="Verdana"/>
      <family val="2"/>
    </font>
    <font>
      <sz val="16"/>
      <color theme="9" tint="-0.249977111117893"/>
      <name val="Verdana"/>
      <family val="2"/>
    </font>
    <font>
      <sz val="16"/>
      <color rgb="FF0068B4"/>
      <name val="Verdana"/>
      <family val="2"/>
    </font>
    <font>
      <b/>
      <sz val="16"/>
      <color theme="2" tint="-0.499984740745262"/>
      <name val="Verdana"/>
      <family val="2"/>
    </font>
    <font>
      <vertAlign val="subscript"/>
      <sz val="14"/>
      <color theme="1"/>
      <name val="Verdana"/>
      <family val="2"/>
    </font>
    <font>
      <b/>
      <sz val="12"/>
      <color theme="9" tint="-0.249977111117893"/>
      <name val="Verdana"/>
      <family val="2"/>
    </font>
    <font>
      <b/>
      <sz val="12"/>
      <color rgb="FF7030A0"/>
      <name val="Verdana"/>
      <family val="2"/>
    </font>
    <font>
      <sz val="11"/>
      <color rgb="FF7030A0"/>
      <name val="Calibri"/>
      <family val="2"/>
      <scheme val="minor"/>
    </font>
    <font>
      <b/>
      <vertAlign val="superscript"/>
      <sz val="18"/>
      <color theme="0"/>
      <name val="Verdana"/>
      <family val="2"/>
    </font>
    <font>
      <sz val="16"/>
      <color rgb="FFFDEFE9"/>
      <name val="Verdana"/>
      <family val="2"/>
    </font>
    <font>
      <sz val="8"/>
      <name val="Calibri"/>
      <family val="2"/>
      <scheme val="minor"/>
    </font>
    <font>
      <b/>
      <sz val="16"/>
      <color theme="0"/>
      <name val="Verdana"/>
      <family val="2"/>
    </font>
    <font>
      <b/>
      <sz val="14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b/>
      <sz val="11"/>
      <color theme="0"/>
      <name val="Verdana"/>
      <family val="2"/>
    </font>
    <font>
      <b/>
      <sz val="15"/>
      <color theme="0"/>
      <name val="Verdana"/>
      <family val="2"/>
    </font>
    <font>
      <sz val="10"/>
      <color theme="1"/>
      <name val="Verdana"/>
      <family val="2"/>
    </font>
    <font>
      <sz val="12"/>
      <color theme="1"/>
      <name val="Calibri"/>
      <family val="2"/>
      <scheme val="minor"/>
    </font>
    <font>
      <i/>
      <sz val="9"/>
      <color theme="1"/>
      <name val="Verdana"/>
      <family val="2"/>
    </font>
    <font>
      <sz val="9"/>
      <color theme="1"/>
      <name val="Calibri"/>
      <family val="2"/>
      <scheme val="minor"/>
    </font>
    <font>
      <vertAlign val="superscript"/>
      <sz val="10"/>
      <color theme="1"/>
      <name val="Verdana"/>
      <family val="2"/>
    </font>
    <font>
      <b/>
      <vertAlign val="superscript"/>
      <sz val="14"/>
      <color theme="0"/>
      <name val="Verdana"/>
      <family val="2"/>
    </font>
    <font>
      <sz val="8"/>
      <color theme="1"/>
      <name val="Verdana"/>
      <family val="2"/>
    </font>
    <font>
      <b/>
      <sz val="8"/>
      <color theme="2" tint="-0.499984740745262"/>
      <name val="Verdana"/>
      <family val="2"/>
    </font>
    <font>
      <sz val="8"/>
      <color theme="1"/>
      <name val="Calibri"/>
      <family val="2"/>
      <scheme val="minor"/>
    </font>
    <font>
      <b/>
      <sz val="8"/>
      <color theme="1"/>
      <name val="Verdana"/>
      <family val="2"/>
    </font>
    <font>
      <b/>
      <sz val="8"/>
      <color theme="7" tint="-0.249977111117893"/>
      <name val="Verdana"/>
      <family val="2"/>
    </font>
    <font>
      <b/>
      <sz val="8"/>
      <color theme="8" tint="-0.249977111117893"/>
      <name val="Verdana"/>
      <family val="2"/>
    </font>
    <font>
      <sz val="8"/>
      <color theme="9" tint="-0.249977111117893"/>
      <name val="Verdana"/>
      <family val="2"/>
    </font>
    <font>
      <b/>
      <sz val="8"/>
      <color theme="9" tint="-0.249977111117893"/>
      <name val="Verdana"/>
      <family val="2"/>
    </font>
    <font>
      <sz val="8"/>
      <color theme="9" tint="-0.249977111117893"/>
      <name val="Calibri"/>
      <family val="2"/>
      <scheme val="minor"/>
    </font>
    <font>
      <vertAlign val="subscript"/>
      <sz val="8"/>
      <color theme="1"/>
      <name val="Verdana"/>
      <family val="2"/>
    </font>
    <font>
      <sz val="8"/>
      <color rgb="FF0068B4"/>
      <name val="Verdana"/>
      <family val="2"/>
    </font>
    <font>
      <sz val="8"/>
      <color rgb="FFFDEFE9"/>
      <name val="Verdana"/>
      <family val="2"/>
    </font>
    <font>
      <b/>
      <vertAlign val="superscript"/>
      <sz val="8"/>
      <color theme="1"/>
      <name val="Verdana"/>
      <family val="2"/>
    </font>
    <font>
      <sz val="8"/>
      <name val="Verdana"/>
      <family val="2"/>
    </font>
    <font>
      <b/>
      <sz val="7"/>
      <color theme="9" tint="-0.249977111117893"/>
      <name val="Verdana"/>
      <family val="2"/>
    </font>
    <font>
      <sz val="7"/>
      <color theme="1"/>
      <name val="Calibri"/>
      <family val="2"/>
      <scheme val="minor"/>
    </font>
    <font>
      <b/>
      <sz val="7"/>
      <color rgb="FF7030A0"/>
      <name val="Verdana"/>
      <family val="2"/>
    </font>
    <font>
      <sz val="7"/>
      <color rgb="FF7030A0"/>
      <name val="Calibri"/>
      <family val="2"/>
      <scheme val="minor"/>
    </font>
    <font>
      <sz val="7"/>
      <color theme="1"/>
      <name val="Verdana"/>
      <family val="2"/>
    </font>
    <font>
      <b/>
      <sz val="7"/>
      <color theme="1"/>
      <name val="Verdana"/>
      <family val="2"/>
    </font>
    <font>
      <b/>
      <sz val="10"/>
      <color theme="1"/>
      <name val="Verdana"/>
      <family val="2"/>
    </font>
    <font>
      <vertAlign val="subscript"/>
      <sz val="16"/>
      <color theme="1"/>
      <name val="Verdana"/>
      <family val="2"/>
    </font>
    <font>
      <sz val="9"/>
      <color rgb="FFA5A5A5"/>
      <name val="Verdana"/>
      <family val="2"/>
    </font>
    <font>
      <b/>
      <sz val="14"/>
      <color theme="1"/>
      <name val="Verdana"/>
      <family val="2"/>
    </font>
    <font>
      <vertAlign val="superscript"/>
      <sz val="14"/>
      <color rgb="FF000000"/>
      <name val="Verdana"/>
      <family val="2"/>
    </font>
    <font>
      <b/>
      <sz val="24"/>
      <color theme="9" tint="-0.249977111117893"/>
      <name val="Verdana"/>
      <family val="2"/>
    </font>
    <font>
      <sz val="24"/>
      <color theme="9" tint="-0.249977111117893"/>
      <name val="Calibri"/>
      <family val="2"/>
      <scheme val="minor"/>
    </font>
    <font>
      <sz val="14"/>
      <color rgb="FF000000"/>
      <name val="Verdan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75113"/>
        <bgColor indexed="64"/>
      </patternFill>
    </fill>
    <fill>
      <patternFill patternType="solid">
        <fgColor rgb="FFFDEFE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8D3BA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7FFFA"/>
        <bgColor indexed="64"/>
      </patternFill>
    </fill>
  </fills>
  <borders count="89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00666A"/>
      </left>
      <right/>
      <top style="thin">
        <color rgb="FF00666A"/>
      </top>
      <bottom style="thin">
        <color theme="0"/>
      </bottom>
      <diagonal/>
    </border>
    <border>
      <left/>
      <right/>
      <top style="thin">
        <color rgb="FF00666A"/>
      </top>
      <bottom style="thin">
        <color theme="0"/>
      </bottom>
      <diagonal/>
    </border>
    <border>
      <left/>
      <right style="thin">
        <color rgb="FF00666A"/>
      </right>
      <top style="thin">
        <color rgb="FF00666A"/>
      </top>
      <bottom style="thin">
        <color theme="0"/>
      </bottom>
      <diagonal/>
    </border>
    <border>
      <left style="thin">
        <color rgb="FF00666A"/>
      </left>
      <right/>
      <top/>
      <bottom/>
      <diagonal/>
    </border>
    <border>
      <left/>
      <right style="thin">
        <color rgb="FF00666A"/>
      </right>
      <top/>
      <bottom/>
      <diagonal/>
    </border>
    <border>
      <left style="thin">
        <color rgb="FF00666A"/>
      </left>
      <right/>
      <top style="medium">
        <color theme="0"/>
      </top>
      <bottom style="medium">
        <color theme="0"/>
      </bottom>
      <diagonal/>
    </border>
    <border>
      <left/>
      <right style="thin">
        <color rgb="FF00666A"/>
      </right>
      <top style="medium">
        <color theme="0"/>
      </top>
      <bottom style="medium">
        <color theme="0"/>
      </bottom>
      <diagonal/>
    </border>
    <border>
      <left style="thin">
        <color rgb="FF00666A"/>
      </left>
      <right/>
      <top style="thin">
        <color theme="0" tint="-0.24994659260841701"/>
      </top>
      <bottom/>
      <diagonal/>
    </border>
    <border>
      <left style="thin">
        <color rgb="FF00666A"/>
      </left>
      <right/>
      <top/>
      <bottom style="thin">
        <color theme="0" tint="-0.24994659260841701"/>
      </bottom>
      <diagonal/>
    </border>
    <border>
      <left style="thin">
        <color rgb="FF00666A"/>
      </left>
      <right/>
      <top style="thin">
        <color theme="0" tint="-0.14996795556505021"/>
      </top>
      <bottom/>
      <diagonal/>
    </border>
    <border>
      <left style="thin">
        <color rgb="FF00666A"/>
      </left>
      <right/>
      <top/>
      <bottom style="thin">
        <color theme="0" tint="-0.14996795556505021"/>
      </bottom>
      <diagonal/>
    </border>
    <border>
      <left style="thin">
        <color rgb="FF00666A"/>
      </left>
      <right/>
      <top style="thin">
        <color theme="0"/>
      </top>
      <bottom style="thin">
        <color theme="0"/>
      </bottom>
      <diagonal/>
    </border>
    <border>
      <left/>
      <right style="thin">
        <color rgb="FF00666A"/>
      </right>
      <top style="thin">
        <color theme="0"/>
      </top>
      <bottom style="thin">
        <color theme="0"/>
      </bottom>
      <diagonal/>
    </border>
    <border>
      <left style="thin">
        <color rgb="FF00666A"/>
      </left>
      <right/>
      <top/>
      <bottom style="thin">
        <color theme="0" tint="-0.14999847407452621"/>
      </bottom>
      <diagonal/>
    </border>
    <border>
      <left/>
      <right style="thin">
        <color rgb="FF00666A"/>
      </right>
      <top/>
      <bottom style="thin">
        <color theme="0" tint="-0.14999847407452621"/>
      </bottom>
      <diagonal/>
    </border>
    <border>
      <left style="thin">
        <color theme="0" tint="-0.24994659260841701"/>
      </left>
      <right/>
      <top/>
      <bottom/>
      <diagonal/>
    </border>
    <border>
      <left/>
      <right style="medium">
        <color theme="0" tint="-4.9989318521683403E-2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/>
      <diagonal/>
    </border>
    <border>
      <left style="thin">
        <color rgb="FF00666A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rgb="FF00666A"/>
      </right>
      <top style="thin">
        <color theme="0"/>
      </top>
      <bottom/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medium">
        <color theme="0"/>
      </top>
      <bottom style="medium">
        <color theme="0"/>
      </bottom>
      <diagonal/>
    </border>
    <border>
      <left/>
      <right style="thin">
        <color theme="1"/>
      </right>
      <top style="medium">
        <color theme="0"/>
      </top>
      <bottom style="medium">
        <color theme="0"/>
      </bottom>
      <diagonal/>
    </border>
    <border>
      <left style="thin">
        <color theme="1"/>
      </left>
      <right/>
      <top style="thin">
        <color theme="0" tint="-0.24994659260841701"/>
      </top>
      <bottom/>
      <diagonal/>
    </border>
    <border>
      <left style="thin">
        <color theme="1"/>
      </left>
      <right/>
      <top/>
      <bottom style="thin">
        <color theme="0" tint="-0.2499465926084170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/>
      <top/>
      <bottom style="thin">
        <color theme="0" tint="-0.14999847407452621"/>
      </bottom>
      <diagonal/>
    </border>
    <border>
      <left/>
      <right style="thin">
        <color theme="1"/>
      </right>
      <top/>
      <bottom style="thin">
        <color theme="0" tint="-0.1499984740745262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rgb="FFBFBFBF"/>
      </bottom>
      <diagonal/>
    </border>
    <border>
      <left/>
      <right/>
      <top style="thin">
        <color theme="0" tint="-0.24994659260841701"/>
      </top>
      <bottom style="thin">
        <color rgb="FFBFBFBF"/>
      </bottom>
      <diagonal/>
    </border>
    <border>
      <left/>
      <right style="thin">
        <color rgb="FFBFBFBF"/>
      </right>
      <top style="thin">
        <color theme="0" tint="-0.24994659260841701"/>
      </top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1"/>
      </left>
      <right/>
      <top style="thin">
        <color theme="0" tint="-0.24994659260841701"/>
      </top>
      <bottom style="thin">
        <color rgb="FFBFBFBF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rgb="FFBFBFBF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/>
      <top style="thin">
        <color theme="0" tint="-0.14993743705557422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3743705557422"/>
      </top>
      <bottom style="thin">
        <color theme="0" tint="-0.14996795556505021"/>
      </bottom>
      <diagonal/>
    </border>
    <border>
      <left style="thin">
        <color theme="1"/>
      </left>
      <right/>
      <top style="thin">
        <color theme="0" tint="-0.14996795556505021"/>
      </top>
      <bottom style="thin">
        <color rgb="FFBFBFBF"/>
      </bottom>
      <diagonal/>
    </border>
    <border>
      <left/>
      <right/>
      <top style="thin">
        <color theme="0" tint="-0.14996795556505021"/>
      </top>
      <bottom style="thin">
        <color rgb="FFBFBFBF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rgb="FFBFBFBF"/>
      </bottom>
      <diagonal/>
    </border>
    <border>
      <left style="thin">
        <color theme="1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thin">
        <color theme="0" tint="-0.14996795556505021"/>
      </right>
      <top style="thin">
        <color rgb="FFBFBFBF"/>
      </top>
      <bottom style="thin">
        <color rgb="FFBFBFBF"/>
      </bottom>
      <diagonal/>
    </border>
    <border>
      <left style="thin">
        <color theme="1"/>
      </left>
      <right/>
      <top style="thin">
        <color rgb="FFBFBFBF"/>
      </top>
      <bottom style="thin">
        <color theme="0" tint="-0.14996795556505021"/>
      </bottom>
      <diagonal/>
    </border>
    <border>
      <left/>
      <right/>
      <top style="thin">
        <color rgb="FFBFBFBF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rgb="FFBFBFBF"/>
      </top>
      <bottom style="thin">
        <color theme="0" tint="-0.14996795556505021"/>
      </bottom>
      <diagonal/>
    </border>
    <border>
      <left/>
      <right/>
      <top style="thin">
        <color rgb="FFBFBFBF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</cellStyleXfs>
  <cellXfs count="434">
    <xf numFmtId="0" fontId="0" fillId="0" borderId="0" xfId="0"/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1" fillId="0" borderId="0" xfId="0" applyFont="1"/>
    <xf numFmtId="0" fontId="6" fillId="0" borderId="0" xfId="0" applyFont="1" applyAlignment="1" applyProtection="1">
      <alignment vertical="top"/>
      <protection locked="0"/>
    </xf>
    <xf numFmtId="0" fontId="4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right" vertical="top"/>
      <protection locked="0"/>
    </xf>
    <xf numFmtId="165" fontId="6" fillId="0" borderId="0" xfId="0" applyNumberFormat="1" applyFont="1" applyAlignment="1" applyProtection="1">
      <alignment vertical="center"/>
      <protection locked="0"/>
    </xf>
    <xf numFmtId="0" fontId="13" fillId="0" borderId="0" xfId="0" applyFont="1" applyProtection="1">
      <protection locked="0"/>
    </xf>
    <xf numFmtId="0" fontId="4" fillId="0" borderId="0" xfId="0" applyFont="1" applyAlignment="1" applyProtection="1">
      <alignment vertical="top"/>
      <protection locked="0"/>
    </xf>
    <xf numFmtId="0" fontId="16" fillId="0" borderId="0" xfId="0" applyFont="1" applyProtection="1">
      <protection locked="0"/>
    </xf>
    <xf numFmtId="0" fontId="18" fillId="0" borderId="0" xfId="0" applyFont="1" applyAlignment="1" applyProtection="1">
      <alignment vertical="center"/>
      <protection locked="0"/>
    </xf>
    <xf numFmtId="0" fontId="21" fillId="0" borderId="0" xfId="0" applyFont="1" applyProtection="1">
      <protection locked="0"/>
    </xf>
    <xf numFmtId="0" fontId="22" fillId="0" borderId="0" xfId="0" applyFont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0" fontId="22" fillId="0" borderId="0" xfId="0" applyFont="1" applyAlignment="1" applyProtection="1">
      <alignment horizontal="center" vertical="center"/>
      <protection locked="0"/>
    </xf>
    <xf numFmtId="0" fontId="23" fillId="0" borderId="0" xfId="0" applyFont="1" applyProtection="1">
      <protection locked="0"/>
    </xf>
    <xf numFmtId="0" fontId="24" fillId="0" borderId="0" xfId="0" applyFont="1" applyAlignment="1" applyProtection="1">
      <alignment vertical="center"/>
      <protection locked="0"/>
    </xf>
    <xf numFmtId="0" fontId="25" fillId="0" borderId="0" xfId="0" applyFont="1"/>
    <xf numFmtId="0" fontId="5" fillId="0" borderId="0" xfId="0" applyFont="1" applyAlignment="1">
      <alignment horizontal="center" vertical="center"/>
    </xf>
    <xf numFmtId="164" fontId="16" fillId="0" borderId="0" xfId="1" applyFont="1" applyProtection="1">
      <protection locked="0"/>
    </xf>
    <xf numFmtId="164" fontId="18" fillId="0" borderId="0" xfId="1" applyFont="1" applyAlignment="1" applyProtection="1">
      <alignment vertical="center"/>
      <protection locked="0"/>
    </xf>
    <xf numFmtId="0" fontId="3" fillId="9" borderId="6" xfId="0" applyFont="1" applyFill="1" applyBorder="1" applyAlignment="1" applyProtection="1">
      <alignment horizontal="center"/>
      <protection locked="0"/>
    </xf>
    <xf numFmtId="0" fontId="16" fillId="5" borderId="0" xfId="0" applyFont="1" applyFill="1"/>
    <xf numFmtId="0" fontId="16" fillId="5" borderId="0" xfId="0" applyFont="1" applyFill="1" applyAlignment="1">
      <alignment vertical="center"/>
    </xf>
    <xf numFmtId="0" fontId="16" fillId="5" borderId="29" xfId="0" applyFont="1" applyFill="1" applyBorder="1" applyAlignment="1">
      <alignment vertical="center"/>
    </xf>
    <xf numFmtId="0" fontId="16" fillId="5" borderId="28" xfId="0" applyFont="1" applyFill="1" applyBorder="1"/>
    <xf numFmtId="0" fontId="16" fillId="5" borderId="29" xfId="0" applyFont="1" applyFill="1" applyBorder="1"/>
    <xf numFmtId="0" fontId="5" fillId="5" borderId="29" xfId="0" applyFont="1" applyFill="1" applyBorder="1"/>
    <xf numFmtId="164" fontId="16" fillId="5" borderId="0" xfId="1" applyFont="1" applyFill="1" applyBorder="1" applyProtection="1"/>
    <xf numFmtId="164" fontId="16" fillId="5" borderId="0" xfId="1" applyFont="1" applyFill="1" applyBorder="1" applyAlignment="1" applyProtection="1">
      <alignment vertical="center"/>
    </xf>
    <xf numFmtId="164" fontId="16" fillId="5" borderId="29" xfId="1" applyFont="1" applyFill="1" applyBorder="1" applyProtection="1"/>
    <xf numFmtId="0" fontId="16" fillId="5" borderId="0" xfId="0" applyFont="1" applyFill="1" applyAlignment="1">
      <alignment horizontal="left"/>
    </xf>
    <xf numFmtId="0" fontId="4" fillId="5" borderId="0" xfId="0" applyFont="1" applyFill="1"/>
    <xf numFmtId="0" fontId="16" fillId="5" borderId="28" xfId="0" applyFont="1" applyFill="1" applyBorder="1" applyAlignment="1">
      <alignment vertical="center"/>
    </xf>
    <xf numFmtId="0" fontId="16" fillId="5" borderId="29" xfId="0" applyFont="1" applyFill="1" applyBorder="1" applyAlignment="1">
      <alignment vertical="top"/>
    </xf>
    <xf numFmtId="0" fontId="20" fillId="4" borderId="2" xfId="0" applyFont="1" applyFill="1" applyBorder="1" applyAlignment="1">
      <alignment vertical="center"/>
    </xf>
    <xf numFmtId="0" fontId="21" fillId="4" borderId="2" xfId="0" applyFont="1" applyFill="1" applyBorder="1" applyAlignment="1">
      <alignment vertical="center"/>
    </xf>
    <xf numFmtId="0" fontId="21" fillId="4" borderId="37" xfId="0" applyFont="1" applyFill="1" applyBorder="1" applyAlignment="1">
      <alignment vertical="center"/>
    </xf>
    <xf numFmtId="0" fontId="4" fillId="5" borderId="0" xfId="0" applyFont="1" applyFill="1" applyAlignment="1">
      <alignment vertical="center"/>
    </xf>
    <xf numFmtId="0" fontId="23" fillId="5" borderId="29" xfId="0" applyFont="1" applyFill="1" applyBorder="1"/>
    <xf numFmtId="0" fontId="23" fillId="5" borderId="0" xfId="0" applyFont="1" applyFill="1" applyAlignment="1">
      <alignment vertical="center"/>
    </xf>
    <xf numFmtId="0" fontId="16" fillId="5" borderId="1" xfId="0" applyFont="1" applyFill="1" applyBorder="1" applyAlignment="1">
      <alignment vertical="center"/>
    </xf>
    <xf numFmtId="0" fontId="4" fillId="5" borderId="28" xfId="0" applyFont="1" applyFill="1" applyBorder="1"/>
    <xf numFmtId="0" fontId="47" fillId="5" borderId="0" xfId="0" applyFont="1" applyFill="1" applyAlignment="1">
      <alignment vertical="center"/>
    </xf>
    <xf numFmtId="0" fontId="7" fillId="5" borderId="28" xfId="0" applyFont="1" applyFill="1" applyBorder="1"/>
    <xf numFmtId="0" fontId="7" fillId="5" borderId="0" xfId="0" applyFont="1" applyFill="1"/>
    <xf numFmtId="0" fontId="7" fillId="5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7" fillId="5" borderId="0" xfId="0" applyFont="1" applyFill="1" applyAlignment="1">
      <alignment horizontal="left" vertical="center"/>
    </xf>
    <xf numFmtId="0" fontId="7" fillId="5" borderId="28" xfId="0" applyFont="1" applyFill="1" applyBorder="1" applyAlignment="1">
      <alignment horizontal="left" vertical="center"/>
    </xf>
    <xf numFmtId="0" fontId="47" fillId="5" borderId="0" xfId="0" applyFont="1" applyFill="1" applyAlignment="1">
      <alignment vertical="top"/>
    </xf>
    <xf numFmtId="0" fontId="47" fillId="5" borderId="28" xfId="0" applyFont="1" applyFill="1" applyBorder="1" applyAlignment="1">
      <alignment vertical="center"/>
    </xf>
    <xf numFmtId="164" fontId="7" fillId="5" borderId="28" xfId="1" applyFont="1" applyFill="1" applyBorder="1" applyProtection="1"/>
    <xf numFmtId="164" fontId="7" fillId="5" borderId="0" xfId="1" applyFont="1" applyFill="1" applyBorder="1" applyProtection="1"/>
    <xf numFmtId="164" fontId="7" fillId="5" borderId="0" xfId="1" applyFont="1" applyFill="1" applyBorder="1" applyAlignment="1" applyProtection="1">
      <alignment vertical="center"/>
    </xf>
    <xf numFmtId="0" fontId="7" fillId="5" borderId="0" xfId="0" applyFont="1" applyFill="1" applyAlignment="1">
      <alignment horizontal="center"/>
    </xf>
    <xf numFmtId="0" fontId="7" fillId="5" borderId="0" xfId="0" applyFont="1" applyFill="1" applyAlignment="1">
      <alignment horizontal="left"/>
    </xf>
    <xf numFmtId="0" fontId="7" fillId="5" borderId="0" xfId="0" applyFont="1" applyFill="1" applyAlignment="1">
      <alignment vertical="top"/>
    </xf>
    <xf numFmtId="0" fontId="7" fillId="5" borderId="28" xfId="0" applyFont="1" applyFill="1" applyBorder="1" applyAlignment="1">
      <alignment vertical="center"/>
    </xf>
    <xf numFmtId="0" fontId="7" fillId="5" borderId="0" xfId="0" applyFont="1" applyFill="1" applyAlignment="1" applyProtection="1">
      <alignment vertical="center"/>
      <protection locked="0"/>
    </xf>
    <xf numFmtId="0" fontId="41" fillId="4" borderId="36" xfId="0" applyFont="1" applyFill="1" applyBorder="1" applyAlignment="1">
      <alignment vertical="center"/>
    </xf>
    <xf numFmtId="0" fontId="42" fillId="4" borderId="36" xfId="0" applyFont="1" applyFill="1" applyBorder="1" applyAlignment="1">
      <alignment vertical="center"/>
    </xf>
    <xf numFmtId="0" fontId="43" fillId="4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4" borderId="37" xfId="0" applyFont="1" applyFill="1" applyBorder="1" applyAlignment="1">
      <alignment vertical="center"/>
    </xf>
    <xf numFmtId="0" fontId="23" fillId="5" borderId="29" xfId="0" applyFont="1" applyFill="1" applyBorder="1" applyAlignment="1">
      <alignment vertical="center"/>
    </xf>
    <xf numFmtId="0" fontId="47" fillId="5" borderId="29" xfId="0" applyFont="1" applyFill="1" applyBorder="1" applyAlignment="1">
      <alignment vertical="center"/>
    </xf>
    <xf numFmtId="0" fontId="47" fillId="5" borderId="28" xfId="0" applyFont="1" applyFill="1" applyBorder="1" applyAlignment="1">
      <alignment vertical="top"/>
    </xf>
    <xf numFmtId="0" fontId="53" fillId="5" borderId="28" xfId="0" applyFont="1" applyFill="1" applyBorder="1"/>
    <xf numFmtId="0" fontId="53" fillId="5" borderId="0" xfId="0" applyFont="1" applyFill="1"/>
    <xf numFmtId="0" fontId="53" fillId="5" borderId="0" xfId="0" applyFont="1" applyFill="1" applyAlignment="1">
      <alignment vertical="center"/>
    </xf>
    <xf numFmtId="0" fontId="53" fillId="5" borderId="29" xfId="0" applyFont="1" applyFill="1" applyBorder="1"/>
    <xf numFmtId="0" fontId="53" fillId="5" borderId="0" xfId="0" applyFont="1" applyFill="1" applyAlignment="1">
      <alignment horizontal="left"/>
    </xf>
    <xf numFmtId="0" fontId="56" fillId="9" borderId="6" xfId="0" applyFont="1" applyFill="1" applyBorder="1" applyAlignment="1" applyProtection="1">
      <alignment horizontal="center"/>
      <protection locked="0"/>
    </xf>
    <xf numFmtId="0" fontId="53" fillId="5" borderId="0" xfId="0" applyFont="1" applyFill="1" applyAlignment="1">
      <alignment horizontal="right"/>
    </xf>
    <xf numFmtId="0" fontId="53" fillId="6" borderId="6" xfId="0" applyFont="1" applyFill="1" applyBorder="1" applyAlignment="1" applyProtection="1">
      <alignment horizontal="center"/>
      <protection locked="0"/>
    </xf>
    <xf numFmtId="0" fontId="58" fillId="5" borderId="0" xfId="0" applyFont="1" applyFill="1"/>
    <xf numFmtId="0" fontId="53" fillId="5" borderId="28" xfId="0" applyFont="1" applyFill="1" applyBorder="1" applyAlignment="1">
      <alignment horizontal="right" vertical="top"/>
    </xf>
    <xf numFmtId="0" fontId="53" fillId="5" borderId="0" xfId="0" applyFont="1" applyFill="1" applyAlignment="1">
      <alignment horizontal="center" vertical="top"/>
    </xf>
    <xf numFmtId="0" fontId="53" fillId="5" borderId="0" xfId="0" applyFont="1" applyFill="1" applyAlignment="1">
      <alignment horizontal="left" vertical="top"/>
    </xf>
    <xf numFmtId="0" fontId="53" fillId="8" borderId="6" xfId="0" applyFont="1" applyFill="1" applyBorder="1" applyAlignment="1" applyProtection="1">
      <alignment horizontal="center"/>
      <protection locked="0"/>
    </xf>
    <xf numFmtId="0" fontId="53" fillId="5" borderId="0" xfId="0" applyFont="1" applyFill="1" applyAlignment="1">
      <alignment horizontal="center"/>
    </xf>
    <xf numFmtId="0" fontId="63" fillId="5" borderId="0" xfId="0" applyFont="1" applyFill="1"/>
    <xf numFmtId="0" fontId="53" fillId="7" borderId="6" xfId="0" applyFont="1" applyFill="1" applyBorder="1" applyAlignment="1" applyProtection="1">
      <alignment horizontal="center"/>
      <protection locked="0"/>
    </xf>
    <xf numFmtId="0" fontId="53" fillId="5" borderId="0" xfId="0" applyFont="1" applyFill="1" applyProtection="1">
      <protection locked="0"/>
    </xf>
    <xf numFmtId="0" fontId="53" fillId="5" borderId="0" xfId="0" applyFont="1" applyFill="1" applyProtection="1">
      <protection hidden="1"/>
    </xf>
    <xf numFmtId="0" fontId="64" fillId="5" borderId="0" xfId="0" applyFont="1" applyFill="1" applyProtection="1">
      <protection locked="0" hidden="1"/>
    </xf>
    <xf numFmtId="0" fontId="56" fillId="5" borderId="28" xfId="0" applyFont="1" applyFill="1" applyBorder="1"/>
    <xf numFmtId="0" fontId="53" fillId="5" borderId="28" xfId="0" applyFont="1" applyFill="1" applyBorder="1" applyAlignment="1">
      <alignment vertical="center"/>
    </xf>
    <xf numFmtId="0" fontId="53" fillId="5" borderId="1" xfId="0" applyFont="1" applyFill="1" applyBorder="1" applyAlignment="1">
      <alignment vertical="center"/>
    </xf>
    <xf numFmtId="0" fontId="53" fillId="5" borderId="29" xfId="0" applyFont="1" applyFill="1" applyBorder="1" applyAlignment="1">
      <alignment vertical="center"/>
    </xf>
    <xf numFmtId="0" fontId="66" fillId="5" borderId="38" xfId="0" applyFont="1" applyFill="1" applyBorder="1" applyAlignment="1">
      <alignment horizontal="left" vertical="center" wrapText="1"/>
    </xf>
    <xf numFmtId="0" fontId="66" fillId="5" borderId="16" xfId="0" applyFont="1" applyFill="1" applyBorder="1" applyAlignment="1">
      <alignment horizontal="left" vertical="center" wrapText="1"/>
    </xf>
    <xf numFmtId="0" fontId="53" fillId="5" borderId="16" xfId="0" applyFont="1" applyFill="1" applyBorder="1"/>
    <xf numFmtId="0" fontId="53" fillId="5" borderId="39" xfId="0" applyFont="1" applyFill="1" applyBorder="1"/>
    <xf numFmtId="0" fontId="47" fillId="5" borderId="28" xfId="0" applyFont="1" applyFill="1" applyBorder="1"/>
    <xf numFmtId="0" fontId="47" fillId="5" borderId="0" xfId="0" applyFont="1" applyFill="1" applyAlignment="1">
      <alignment horizontal="center"/>
    </xf>
    <xf numFmtId="0" fontId="47" fillId="5" borderId="0" xfId="0" applyFont="1" applyFill="1"/>
    <xf numFmtId="0" fontId="47" fillId="5" borderId="0" xfId="0" applyFont="1" applyFill="1" applyAlignment="1" applyProtection="1">
      <alignment vertical="center"/>
      <protection locked="0"/>
    </xf>
    <xf numFmtId="0" fontId="47" fillId="5" borderId="28" xfId="0" applyFont="1" applyFill="1" applyBorder="1" applyAlignment="1">
      <alignment horizontal="center" wrapText="1"/>
    </xf>
    <xf numFmtId="0" fontId="47" fillId="5" borderId="0" xfId="0" applyFont="1" applyFill="1" applyAlignment="1">
      <alignment horizontal="center" wrapText="1"/>
    </xf>
    <xf numFmtId="0" fontId="47" fillId="5" borderId="0" xfId="0" applyFont="1" applyFill="1" applyAlignment="1">
      <alignment horizontal="center" vertical="center" wrapText="1"/>
    </xf>
    <xf numFmtId="0" fontId="47" fillId="5" borderId="28" xfId="0" applyFont="1" applyFill="1" applyBorder="1" applyAlignment="1">
      <alignment vertical="center" wrapText="1"/>
    </xf>
    <xf numFmtId="0" fontId="47" fillId="5" borderId="0" xfId="0" applyFont="1" applyFill="1" applyAlignment="1">
      <alignment vertical="center" wrapText="1"/>
    </xf>
    <xf numFmtId="0" fontId="47" fillId="5" borderId="0" xfId="0" applyFont="1" applyFill="1" applyAlignment="1">
      <alignment horizontal="left" vertical="center"/>
    </xf>
    <xf numFmtId="0" fontId="53" fillId="5" borderId="0" xfId="0" applyFont="1" applyFill="1" applyAlignment="1">
      <alignment horizontal="center" vertical="center"/>
    </xf>
    <xf numFmtId="0" fontId="16" fillId="10" borderId="0" xfId="0" applyFont="1" applyFill="1"/>
    <xf numFmtId="0" fontId="16" fillId="10" borderId="0" xfId="0" applyFont="1" applyFill="1" applyAlignment="1">
      <alignment vertical="center"/>
    </xf>
    <xf numFmtId="0" fontId="16" fillId="10" borderId="29" xfId="0" applyFont="1" applyFill="1" applyBorder="1" applyAlignment="1">
      <alignment vertical="center"/>
    </xf>
    <xf numFmtId="0" fontId="16" fillId="10" borderId="29" xfId="0" applyFont="1" applyFill="1" applyBorder="1"/>
    <xf numFmtId="0" fontId="5" fillId="10" borderId="29" xfId="0" applyFont="1" applyFill="1" applyBorder="1"/>
    <xf numFmtId="0" fontId="16" fillId="10" borderId="28" xfId="0" applyFont="1" applyFill="1" applyBorder="1"/>
    <xf numFmtId="164" fontId="16" fillId="10" borderId="28" xfId="1" applyFont="1" applyFill="1" applyBorder="1" applyProtection="1"/>
    <xf numFmtId="164" fontId="16" fillId="10" borderId="0" xfId="1" applyFont="1" applyFill="1" applyBorder="1" applyProtection="1"/>
    <xf numFmtId="164" fontId="16" fillId="10" borderId="29" xfId="1" applyFont="1" applyFill="1" applyBorder="1" applyProtection="1"/>
    <xf numFmtId="0" fontId="4" fillId="10" borderId="0" xfId="0" applyFont="1" applyFill="1"/>
    <xf numFmtId="0" fontId="16" fillId="10" borderId="0" xfId="0" applyFont="1" applyFill="1" applyAlignment="1">
      <alignment horizontal="left"/>
    </xf>
    <xf numFmtId="0" fontId="16" fillId="10" borderId="28" xfId="0" applyFont="1" applyFill="1" applyBorder="1" applyAlignment="1">
      <alignment vertical="center"/>
    </xf>
    <xf numFmtId="0" fontId="16" fillId="10" borderId="0" xfId="0" applyFont="1" applyFill="1" applyAlignment="1" applyProtection="1">
      <alignment vertical="center"/>
      <protection locked="0"/>
    </xf>
    <xf numFmtId="0" fontId="16" fillId="10" borderId="29" xfId="0" applyFont="1" applyFill="1" applyBorder="1" applyAlignment="1">
      <alignment vertical="top"/>
    </xf>
    <xf numFmtId="0" fontId="15" fillId="10" borderId="36" xfId="0" applyFont="1" applyFill="1" applyBorder="1" applyAlignment="1">
      <alignment vertical="center"/>
    </xf>
    <xf numFmtId="0" fontId="20" fillId="10" borderId="2" xfId="0" applyFont="1" applyFill="1" applyBorder="1" applyAlignment="1">
      <alignment vertical="center"/>
    </xf>
    <xf numFmtId="0" fontId="21" fillId="10" borderId="2" xfId="0" applyFont="1" applyFill="1" applyBorder="1" applyAlignment="1">
      <alignment vertical="center"/>
    </xf>
    <xf numFmtId="0" fontId="21" fillId="10" borderId="37" xfId="0" applyFont="1" applyFill="1" applyBorder="1" applyAlignment="1">
      <alignment vertical="center"/>
    </xf>
    <xf numFmtId="0" fontId="16" fillId="10" borderId="28" xfId="0" applyFont="1" applyFill="1" applyBorder="1" applyAlignment="1">
      <alignment vertical="top"/>
    </xf>
    <xf numFmtId="0" fontId="16" fillId="10" borderId="0" xfId="0" applyFont="1" applyFill="1" applyAlignment="1">
      <alignment vertical="top"/>
    </xf>
    <xf numFmtId="0" fontId="16" fillId="10" borderId="0" xfId="0" applyFont="1" applyFill="1" applyAlignment="1">
      <alignment horizontal="center"/>
    </xf>
    <xf numFmtId="0" fontId="23" fillId="10" borderId="0" xfId="0" applyFont="1" applyFill="1" applyAlignment="1">
      <alignment wrapText="1"/>
    </xf>
    <xf numFmtId="0" fontId="23" fillId="10" borderId="28" xfId="0" applyFont="1" applyFill="1" applyBorder="1"/>
    <xf numFmtId="0" fontId="30" fillId="10" borderId="0" xfId="0" applyFont="1" applyFill="1"/>
    <xf numFmtId="0" fontId="16" fillId="10" borderId="28" xfId="0" applyFont="1" applyFill="1" applyBorder="1" applyAlignment="1">
      <alignment horizontal="right" vertical="top"/>
    </xf>
    <xf numFmtId="0" fontId="32" fillId="10" borderId="0" xfId="0" applyFont="1" applyFill="1"/>
    <xf numFmtId="0" fontId="3" fillId="10" borderId="28" xfId="0" applyFont="1" applyFill="1" applyBorder="1"/>
    <xf numFmtId="0" fontId="16" fillId="10" borderId="0" xfId="0" applyFont="1" applyFill="1" applyAlignment="1">
      <alignment horizontal="left" vertical="center"/>
    </xf>
    <xf numFmtId="0" fontId="4" fillId="10" borderId="0" xfId="0" applyFont="1" applyFill="1" applyAlignment="1">
      <alignment vertical="center"/>
    </xf>
    <xf numFmtId="0" fontId="4" fillId="10" borderId="28" xfId="0" applyFont="1" applyFill="1" applyBorder="1" applyAlignment="1">
      <alignment vertical="center"/>
    </xf>
    <xf numFmtId="0" fontId="4" fillId="10" borderId="28" xfId="0" applyFont="1" applyFill="1" applyBorder="1"/>
    <xf numFmtId="0" fontId="23" fillId="10" borderId="0" xfId="0" applyFont="1" applyFill="1"/>
    <xf numFmtId="0" fontId="26" fillId="10" borderId="38" xfId="0" applyFont="1" applyFill="1" applyBorder="1" applyAlignment="1">
      <alignment horizontal="left" vertical="center" wrapText="1"/>
    </xf>
    <xf numFmtId="0" fontId="26" fillId="10" borderId="16" xfId="0" applyFont="1" applyFill="1" applyBorder="1" applyAlignment="1">
      <alignment horizontal="left" vertical="center" wrapText="1"/>
    </xf>
    <xf numFmtId="0" fontId="16" fillId="10" borderId="16" xfId="0" applyFont="1" applyFill="1" applyBorder="1"/>
    <xf numFmtId="0" fontId="16" fillId="10" borderId="39" xfId="0" applyFont="1" applyFill="1" applyBorder="1"/>
    <xf numFmtId="0" fontId="14" fillId="4" borderId="49" xfId="0" applyFont="1" applyFill="1" applyBorder="1" applyAlignment="1">
      <alignment vertical="center"/>
    </xf>
    <xf numFmtId="0" fontId="10" fillId="4" borderId="50" xfId="0" applyFont="1" applyFill="1" applyBorder="1" applyAlignment="1">
      <alignment vertical="center"/>
    </xf>
    <xf numFmtId="0" fontId="12" fillId="4" borderId="50" xfId="0" applyFont="1" applyFill="1" applyBorder="1"/>
    <xf numFmtId="0" fontId="16" fillId="5" borderId="53" xfId="0" applyFont="1" applyFill="1" applyBorder="1" applyAlignment="1">
      <alignment vertical="center"/>
    </xf>
    <xf numFmtId="0" fontId="16" fillId="5" borderId="52" xfId="0" applyFont="1" applyFill="1" applyBorder="1"/>
    <xf numFmtId="0" fontId="16" fillId="3" borderId="0" xfId="0" applyFont="1" applyFill="1" applyAlignment="1">
      <alignment horizontal="center" vertical="center"/>
    </xf>
    <xf numFmtId="0" fontId="16" fillId="5" borderId="0" xfId="0" applyFont="1" applyFill="1" applyAlignment="1">
      <alignment horizontal="left" vertical="center"/>
    </xf>
    <xf numFmtId="0" fontId="16" fillId="5" borderId="52" xfId="0" applyFont="1" applyFill="1" applyBorder="1" applyAlignment="1">
      <alignment horizontal="left" vertical="center"/>
    </xf>
    <xf numFmtId="0" fontId="16" fillId="5" borderId="53" xfId="0" applyFont="1" applyFill="1" applyBorder="1"/>
    <xf numFmtId="0" fontId="16" fillId="5" borderId="52" xfId="0" applyFont="1" applyFill="1" applyBorder="1" applyAlignment="1">
      <alignment horizontal="center" wrapText="1"/>
    </xf>
    <xf numFmtId="0" fontId="16" fillId="5" borderId="0" xfId="0" applyFont="1" applyFill="1" applyAlignment="1">
      <alignment horizontal="center" wrapText="1"/>
    </xf>
    <xf numFmtId="0" fontId="16" fillId="5" borderId="0" xfId="0" applyFont="1" applyFill="1" applyAlignment="1">
      <alignment horizontal="center" vertical="center" wrapText="1"/>
    </xf>
    <xf numFmtId="0" fontId="5" fillId="5" borderId="0" xfId="0" applyFont="1" applyFill="1" applyAlignment="1">
      <alignment vertical="center" wrapText="1"/>
    </xf>
    <xf numFmtId="0" fontId="5" fillId="5" borderId="0" xfId="0" applyFont="1" applyFill="1"/>
    <xf numFmtId="0" fontId="5" fillId="5" borderId="0" xfId="0" applyFont="1" applyFill="1" applyAlignment="1">
      <alignment horizontal="left" vertical="center"/>
    </xf>
    <xf numFmtId="0" fontId="5" fillId="5" borderId="53" xfId="0" applyFont="1" applyFill="1" applyBorder="1"/>
    <xf numFmtId="164" fontId="16" fillId="5" borderId="52" xfId="1" applyFont="1" applyFill="1" applyBorder="1" applyProtection="1"/>
    <xf numFmtId="164" fontId="16" fillId="5" borderId="53" xfId="1" applyFont="1" applyFill="1" applyBorder="1" applyProtection="1"/>
    <xf numFmtId="0" fontId="16" fillId="5" borderId="0" xfId="0" applyFont="1" applyFill="1" applyAlignment="1">
      <alignment horizontal="center"/>
    </xf>
    <xf numFmtId="0" fontId="16" fillId="5" borderId="53" xfId="0" applyFont="1" applyFill="1" applyBorder="1" applyAlignment="1">
      <alignment horizontal="left"/>
    </xf>
    <xf numFmtId="0" fontId="16" fillId="5" borderId="0" xfId="0" applyFont="1" applyFill="1" applyAlignment="1">
      <alignment vertical="top"/>
    </xf>
    <xf numFmtId="0" fontId="16" fillId="5" borderId="52" xfId="0" applyFont="1" applyFill="1" applyBorder="1" applyAlignment="1">
      <alignment vertical="center"/>
    </xf>
    <xf numFmtId="0" fontId="16" fillId="5" borderId="0" xfId="0" applyFont="1" applyFill="1" applyAlignment="1" applyProtection="1">
      <alignment vertical="center"/>
      <protection locked="0"/>
    </xf>
    <xf numFmtId="0" fontId="16" fillId="5" borderId="53" xfId="0" applyFont="1" applyFill="1" applyBorder="1" applyAlignment="1">
      <alignment vertical="top"/>
    </xf>
    <xf numFmtId="0" fontId="15" fillId="4" borderId="58" xfId="0" applyFont="1" applyFill="1" applyBorder="1" applyAlignment="1">
      <alignment vertical="center"/>
    </xf>
    <xf numFmtId="0" fontId="21" fillId="4" borderId="59" xfId="0" applyFont="1" applyFill="1" applyBorder="1" applyAlignment="1">
      <alignment vertical="center"/>
    </xf>
    <xf numFmtId="0" fontId="16" fillId="5" borderId="52" xfId="0" applyFont="1" applyFill="1" applyBorder="1" applyAlignment="1">
      <alignment vertical="top"/>
    </xf>
    <xf numFmtId="0" fontId="16" fillId="5" borderId="0" xfId="0" applyFont="1" applyFill="1" applyAlignment="1">
      <alignment horizontal="right"/>
    </xf>
    <xf numFmtId="0" fontId="30" fillId="5" borderId="0" xfId="0" applyFont="1" applyFill="1"/>
    <xf numFmtId="0" fontId="16" fillId="5" borderId="52" xfId="0" applyFont="1" applyFill="1" applyBorder="1" applyAlignment="1">
      <alignment horizontal="right" vertical="top"/>
    </xf>
    <xf numFmtId="0" fontId="16" fillId="5" borderId="0" xfId="0" applyFont="1" applyFill="1" applyAlignment="1">
      <alignment horizontal="center" vertical="top"/>
    </xf>
    <xf numFmtId="0" fontId="16" fillId="5" borderId="0" xfId="0" applyFont="1" applyFill="1" applyAlignment="1">
      <alignment horizontal="left" vertical="top"/>
    </xf>
    <xf numFmtId="0" fontId="16" fillId="5" borderId="0" xfId="0" applyFont="1" applyFill="1" applyProtection="1">
      <protection locked="0"/>
    </xf>
    <xf numFmtId="0" fontId="16" fillId="5" borderId="0" xfId="0" applyFont="1" applyFill="1" applyProtection="1">
      <protection hidden="1"/>
    </xf>
    <xf numFmtId="0" fontId="39" fillId="5" borderId="0" xfId="0" applyFont="1" applyFill="1" applyProtection="1">
      <protection locked="0" hidden="1"/>
    </xf>
    <xf numFmtId="0" fontId="3" fillId="5" borderId="52" xfId="0" applyFont="1" applyFill="1" applyBorder="1"/>
    <xf numFmtId="0" fontId="23" fillId="5" borderId="0" xfId="0" applyFont="1" applyFill="1"/>
    <xf numFmtId="0" fontId="23" fillId="5" borderId="53" xfId="0" applyFont="1" applyFill="1" applyBorder="1"/>
    <xf numFmtId="0" fontId="75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top"/>
      <protection locked="0"/>
    </xf>
    <xf numFmtId="0" fontId="16" fillId="5" borderId="0" xfId="0" applyFont="1" applyFill="1" applyAlignment="1" applyProtection="1">
      <alignment vertical="center"/>
      <protection hidden="1"/>
    </xf>
    <xf numFmtId="0" fontId="16" fillId="2" borderId="62" xfId="0" applyFont="1" applyFill="1" applyBorder="1" applyProtection="1">
      <protection locked="0"/>
    </xf>
    <xf numFmtId="0" fontId="24" fillId="0" borderId="52" xfId="0" applyFont="1" applyBorder="1" applyAlignment="1">
      <alignment vertical="center"/>
    </xf>
    <xf numFmtId="0" fontId="5" fillId="0" borderId="0" xfId="0" applyFont="1"/>
    <xf numFmtId="0" fontId="24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53" xfId="0" applyFont="1" applyBorder="1"/>
    <xf numFmtId="0" fontId="16" fillId="11" borderId="62" xfId="0" applyFont="1" applyFill="1" applyBorder="1" applyAlignment="1" applyProtection="1">
      <alignment vertical="center"/>
      <protection locked="0"/>
    </xf>
    <xf numFmtId="168" fontId="5" fillId="8" borderId="6" xfId="0" applyNumberFormat="1" applyFont="1" applyFill="1" applyBorder="1" applyAlignment="1" applyProtection="1">
      <alignment horizontal="center"/>
      <protection locked="0"/>
    </xf>
    <xf numFmtId="168" fontId="5" fillId="6" borderId="6" xfId="0" applyNumberFormat="1" applyFont="1" applyFill="1" applyBorder="1" applyAlignment="1" applyProtection="1">
      <alignment horizontal="center"/>
      <protection locked="0"/>
    </xf>
    <xf numFmtId="168" fontId="16" fillId="5" borderId="0" xfId="0" applyNumberFormat="1" applyFont="1" applyFill="1" applyAlignment="1" applyProtection="1">
      <alignment horizontal="center"/>
      <protection locked="0"/>
    </xf>
    <xf numFmtId="0" fontId="4" fillId="3" borderId="88" xfId="0" applyFont="1" applyFill="1" applyBorder="1"/>
    <xf numFmtId="0" fontId="16" fillId="3" borderId="88" xfId="0" applyFont="1" applyFill="1" applyBorder="1"/>
    <xf numFmtId="0" fontId="3" fillId="5" borderId="47" xfId="0" applyFont="1" applyFill="1" applyBorder="1"/>
    <xf numFmtId="0" fontId="80" fillId="0" borderId="52" xfId="0" applyFont="1" applyBorder="1" applyAlignment="1">
      <alignment vertical="center"/>
    </xf>
    <xf numFmtId="168" fontId="23" fillId="8" borderId="6" xfId="0" applyNumberFormat="1" applyFont="1" applyFill="1" applyBorder="1" applyAlignment="1" applyProtection="1">
      <alignment horizontal="center"/>
      <protection locked="0"/>
    </xf>
    <xf numFmtId="168" fontId="5" fillId="7" borderId="6" xfId="0" applyNumberFormat="1" applyFont="1" applyFill="1" applyBorder="1" applyAlignment="1" applyProtection="1">
      <alignment horizontal="center"/>
      <protection locked="0"/>
    </xf>
    <xf numFmtId="0" fontId="16" fillId="5" borderId="0" xfId="0" applyFont="1" applyFill="1" applyAlignment="1">
      <alignment horizontal="center" vertical="top"/>
    </xf>
    <xf numFmtId="0" fontId="27" fillId="2" borderId="63" xfId="0" applyFont="1" applyFill="1" applyBorder="1" applyAlignment="1" applyProtection="1">
      <alignment vertical="center" wrapText="1"/>
      <protection locked="0"/>
    </xf>
    <xf numFmtId="0" fontId="0" fillId="0" borderId="64" xfId="0" applyBorder="1" applyAlignment="1" applyProtection="1">
      <alignment vertical="center" wrapText="1"/>
      <protection locked="0"/>
    </xf>
    <xf numFmtId="0" fontId="0" fillId="0" borderId="65" xfId="0" applyBorder="1" applyAlignment="1" applyProtection="1">
      <alignment vertical="center" wrapText="1"/>
      <protection locked="0"/>
    </xf>
    <xf numFmtId="0" fontId="27" fillId="2" borderId="13" xfId="0" applyFont="1" applyFill="1" applyBorder="1" applyAlignment="1" applyProtection="1">
      <alignment vertical="center" wrapText="1"/>
      <protection locked="0"/>
    </xf>
    <xf numFmtId="0" fontId="0" fillId="0" borderId="14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vertical="center" wrapText="1"/>
      <protection locked="0"/>
    </xf>
    <xf numFmtId="0" fontId="27" fillId="2" borderId="13" xfId="0" applyFont="1" applyFill="1" applyBorder="1" applyAlignment="1" applyProtection="1">
      <alignment horizontal="center" vertical="center" wrapText="1"/>
      <protection locked="0"/>
    </xf>
    <xf numFmtId="0" fontId="27" fillId="2" borderId="14" xfId="0" applyFont="1" applyFill="1" applyBorder="1" applyAlignment="1" applyProtection="1">
      <alignment horizontal="center" vertical="center" wrapText="1"/>
      <protection locked="0"/>
    </xf>
    <xf numFmtId="0" fontId="27" fillId="2" borderId="15" xfId="0" applyFont="1" applyFill="1" applyBorder="1" applyAlignment="1" applyProtection="1">
      <alignment horizontal="center" vertical="center" wrapText="1"/>
      <protection locked="0"/>
    </xf>
    <xf numFmtId="166" fontId="16" fillId="2" borderId="42" xfId="1" applyNumberFormat="1" applyFont="1" applyFill="1" applyBorder="1" applyAlignment="1" applyProtection="1">
      <alignment horizontal="center" vertical="center"/>
      <protection locked="0"/>
    </xf>
    <xf numFmtId="166" fontId="16" fillId="2" borderId="43" xfId="1" applyNumberFormat="1" applyFont="1" applyFill="1" applyBorder="1" applyAlignment="1" applyProtection="1">
      <alignment horizontal="center" vertical="center"/>
      <protection locked="0"/>
    </xf>
    <xf numFmtId="0" fontId="0" fillId="2" borderId="43" xfId="0" applyFill="1" applyBorder="1" applyAlignment="1" applyProtection="1">
      <alignment horizontal="center" vertical="center"/>
      <protection locked="0"/>
    </xf>
    <xf numFmtId="0" fontId="0" fillId="2" borderId="44" xfId="0" applyFill="1" applyBorder="1" applyAlignment="1" applyProtection="1">
      <alignment horizontal="center" vertical="center"/>
      <protection locked="0"/>
    </xf>
    <xf numFmtId="167" fontId="16" fillId="2" borderId="13" xfId="1" applyNumberFormat="1" applyFont="1" applyFill="1" applyBorder="1" applyAlignment="1" applyProtection="1">
      <alignment horizontal="center" vertical="center"/>
      <protection locked="0"/>
    </xf>
    <xf numFmtId="167" fontId="16" fillId="2" borderId="14" xfId="1" applyNumberFormat="1" applyFont="1" applyFill="1" applyBorder="1" applyAlignment="1" applyProtection="1">
      <alignment horizontal="center" vertical="center"/>
      <protection locked="0"/>
    </xf>
    <xf numFmtId="167" fontId="16" fillId="2" borderId="15" xfId="1" applyNumberFormat="1" applyFont="1" applyFill="1" applyBorder="1" applyAlignment="1" applyProtection="1">
      <alignment horizontal="center" vertical="center"/>
      <protection locked="0"/>
    </xf>
    <xf numFmtId="0" fontId="16" fillId="5" borderId="0" xfId="0" applyFont="1" applyFill="1" applyAlignment="1">
      <alignment horizontal="center"/>
    </xf>
    <xf numFmtId="0" fontId="16" fillId="5" borderId="45" xfId="0" applyFont="1" applyFill="1" applyBorder="1" applyAlignment="1">
      <alignment horizontal="center"/>
    </xf>
    <xf numFmtId="0" fontId="31" fillId="5" borderId="0" xfId="0" applyFont="1" applyFill="1" applyAlignment="1">
      <alignment horizontal="left"/>
    </xf>
    <xf numFmtId="0" fontId="32" fillId="5" borderId="0" xfId="0" applyFont="1" applyFill="1" applyAlignment="1">
      <alignment horizontal="left"/>
    </xf>
    <xf numFmtId="10" fontId="3" fillId="2" borderId="66" xfId="2" applyNumberFormat="1" applyFont="1" applyFill="1" applyBorder="1" applyAlignment="1" applyProtection="1">
      <alignment horizontal="center" vertical="center"/>
      <protection hidden="1"/>
    </xf>
    <xf numFmtId="10" fontId="3" fillId="2" borderId="67" xfId="2" applyNumberFormat="1" applyFont="1" applyFill="1" applyBorder="1" applyAlignment="1" applyProtection="1">
      <alignment horizontal="center" vertical="center"/>
      <protection hidden="1"/>
    </xf>
    <xf numFmtId="168" fontId="78" fillId="2" borderId="7" xfId="0" applyNumberFormat="1" applyFont="1" applyFill="1" applyBorder="1" applyAlignment="1" applyProtection="1">
      <alignment horizontal="center" vertical="center"/>
      <protection hidden="1"/>
    </xf>
    <xf numFmtId="168" fontId="79" fillId="0" borderId="9" xfId="0" applyNumberFormat="1" applyFont="1" applyBorder="1" applyAlignment="1" applyProtection="1">
      <alignment horizontal="center" vertical="center"/>
      <protection hidden="1"/>
    </xf>
    <xf numFmtId="168" fontId="79" fillId="0" borderId="40" xfId="0" applyNumberFormat="1" applyFont="1" applyBorder="1" applyAlignment="1" applyProtection="1">
      <alignment horizontal="center" vertical="center"/>
      <protection hidden="1"/>
    </xf>
    <xf numFmtId="168" fontId="79" fillId="0" borderId="45" xfId="0" applyNumberFormat="1" applyFont="1" applyBorder="1" applyAlignment="1" applyProtection="1">
      <alignment horizontal="center" vertical="center"/>
      <protection hidden="1"/>
    </xf>
    <xf numFmtId="168" fontId="79" fillId="0" borderId="10" xfId="0" applyNumberFormat="1" applyFont="1" applyBorder="1" applyAlignment="1" applyProtection="1">
      <alignment horizontal="center" vertical="center"/>
      <protection hidden="1"/>
    </xf>
    <xf numFmtId="168" fontId="79" fillId="0" borderId="12" xfId="0" applyNumberFormat="1" applyFont="1" applyBorder="1" applyAlignment="1" applyProtection="1">
      <alignment horizontal="center" vertical="center"/>
      <protection hidden="1"/>
    </xf>
    <xf numFmtId="3" fontId="5" fillId="2" borderId="13" xfId="0" applyNumberFormat="1" applyFont="1" applyFill="1" applyBorder="1" applyAlignment="1" applyProtection="1">
      <alignment horizontal="center" vertical="center"/>
      <protection hidden="1"/>
    </xf>
    <xf numFmtId="3" fontId="5" fillId="2" borderId="15" xfId="0" applyNumberFormat="1" applyFont="1" applyFill="1" applyBorder="1" applyAlignment="1" applyProtection="1">
      <alignment horizontal="center" vertical="center"/>
      <protection hidden="1"/>
    </xf>
    <xf numFmtId="0" fontId="24" fillId="0" borderId="52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16" fillId="2" borderId="13" xfId="0" applyFont="1" applyFill="1" applyBorder="1" applyAlignment="1" applyProtection="1">
      <alignment horizontal="center" vertical="center"/>
      <protection locked="0"/>
    </xf>
    <xf numFmtId="0" fontId="16" fillId="2" borderId="15" xfId="0" applyFont="1" applyFill="1" applyBorder="1" applyAlignment="1" applyProtection="1">
      <alignment horizontal="center" vertical="center"/>
      <protection locked="0"/>
    </xf>
    <xf numFmtId="0" fontId="35" fillId="5" borderId="0" xfId="0" applyFont="1" applyFill="1" applyAlignment="1">
      <alignment horizontal="center" vertical="center"/>
    </xf>
    <xf numFmtId="0" fontId="0" fillId="0" borderId="0" xfId="0"/>
    <xf numFmtId="0" fontId="36" fillId="5" borderId="0" xfId="0" applyFont="1" applyFill="1" applyAlignment="1">
      <alignment horizontal="center" vertical="center"/>
    </xf>
    <xf numFmtId="0" fontId="37" fillId="0" borderId="0" xfId="0" applyFont="1"/>
    <xf numFmtId="0" fontId="5" fillId="5" borderId="52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left" vertical="center" wrapText="1"/>
    </xf>
    <xf numFmtId="0" fontId="5" fillId="5" borderId="53" xfId="0" applyFont="1" applyFill="1" applyBorder="1" applyAlignment="1">
      <alignment horizontal="left" vertical="center" wrapText="1"/>
    </xf>
    <xf numFmtId="0" fontId="5" fillId="5" borderId="60" xfId="0" applyFont="1" applyFill="1" applyBorder="1" applyAlignment="1">
      <alignment horizontal="left" vertical="center" wrapText="1"/>
    </xf>
    <xf numFmtId="0" fontId="5" fillId="5" borderId="16" xfId="0" applyFont="1" applyFill="1" applyBorder="1" applyAlignment="1">
      <alignment horizontal="left" vertical="center" wrapText="1"/>
    </xf>
    <xf numFmtId="0" fontId="5" fillId="5" borderId="61" xfId="0" applyFont="1" applyFill="1" applyBorder="1" applyAlignment="1">
      <alignment horizontal="left" vertical="center" wrapText="1"/>
    </xf>
    <xf numFmtId="0" fontId="10" fillId="4" borderId="50" xfId="0" applyFont="1" applyFill="1" applyBorder="1" applyAlignment="1">
      <alignment horizontal="right" vertical="center"/>
    </xf>
    <xf numFmtId="0" fontId="10" fillId="4" borderId="51" xfId="0" applyFont="1" applyFill="1" applyBorder="1" applyAlignment="1">
      <alignment horizontal="right" vertical="center"/>
    </xf>
    <xf numFmtId="0" fontId="16" fillId="2" borderId="7" xfId="0" applyFont="1" applyFill="1" applyBorder="1" applyAlignment="1" applyProtection="1">
      <alignment vertical="center" wrapText="1"/>
      <protection locked="0"/>
    </xf>
    <xf numFmtId="0" fontId="16" fillId="2" borderId="8" xfId="0" applyFont="1" applyFill="1" applyBorder="1" applyAlignment="1" applyProtection="1">
      <alignment vertical="center" wrapText="1"/>
      <protection locked="0"/>
    </xf>
    <xf numFmtId="0" fontId="16" fillId="2" borderId="9" xfId="0" applyFont="1" applyFill="1" applyBorder="1" applyAlignment="1" applyProtection="1">
      <alignment vertical="center" wrapText="1"/>
      <protection locked="0"/>
    </xf>
    <xf numFmtId="0" fontId="16" fillId="2" borderId="10" xfId="0" applyFont="1" applyFill="1" applyBorder="1" applyAlignment="1" applyProtection="1">
      <alignment vertical="center" wrapText="1"/>
      <protection locked="0"/>
    </xf>
    <xf numFmtId="0" fontId="16" fillId="2" borderId="11" xfId="0" applyFont="1" applyFill="1" applyBorder="1" applyAlignment="1" applyProtection="1">
      <alignment vertical="center" wrapText="1"/>
      <protection locked="0"/>
    </xf>
    <xf numFmtId="0" fontId="16" fillId="2" borderId="12" xfId="0" applyFont="1" applyFill="1" applyBorder="1" applyAlignment="1" applyProtection="1">
      <alignment vertical="center" wrapText="1"/>
      <protection locked="0"/>
    </xf>
    <xf numFmtId="0" fontId="16" fillId="2" borderId="70" xfId="0" applyFont="1" applyFill="1" applyBorder="1" applyAlignment="1" applyProtection="1">
      <alignment horizontal="left" vertical="center"/>
      <protection locked="0"/>
    </xf>
    <xf numFmtId="0" fontId="16" fillId="2" borderId="71" xfId="0" applyFont="1" applyFill="1" applyBorder="1" applyAlignment="1" applyProtection="1">
      <alignment horizontal="left" vertical="center"/>
      <protection locked="0"/>
    </xf>
    <xf numFmtId="0" fontId="16" fillId="2" borderId="72" xfId="0" applyFont="1" applyFill="1" applyBorder="1" applyAlignment="1" applyProtection="1">
      <alignment horizontal="left" vertical="center"/>
      <protection locked="0"/>
    </xf>
    <xf numFmtId="0" fontId="16" fillId="2" borderId="73" xfId="0" applyFont="1" applyFill="1" applyBorder="1" applyAlignment="1" applyProtection="1">
      <alignment horizontal="left" vertical="center"/>
      <protection locked="0"/>
    </xf>
    <xf numFmtId="0" fontId="16" fillId="2" borderId="74" xfId="0" applyFont="1" applyFill="1" applyBorder="1" applyAlignment="1" applyProtection="1">
      <alignment horizontal="left" vertical="center"/>
      <protection locked="0"/>
    </xf>
    <xf numFmtId="0" fontId="16" fillId="2" borderId="75" xfId="0" applyFont="1" applyFill="1" applyBorder="1" applyAlignment="1" applyProtection="1">
      <alignment horizontal="left" vertical="center"/>
      <protection locked="0"/>
    </xf>
    <xf numFmtId="0" fontId="16" fillId="2" borderId="76" xfId="0" applyFont="1" applyFill="1" applyBorder="1" applyAlignment="1" applyProtection="1">
      <alignment horizontal="left" vertical="center"/>
      <protection locked="0"/>
    </xf>
    <xf numFmtId="0" fontId="16" fillId="2" borderId="77" xfId="0" applyFont="1" applyFill="1" applyBorder="1" applyAlignment="1" applyProtection="1">
      <alignment horizontal="left" vertical="center"/>
      <protection locked="0"/>
    </xf>
    <xf numFmtId="0" fontId="16" fillId="2" borderId="78" xfId="0" applyFont="1" applyFill="1" applyBorder="1" applyAlignment="1" applyProtection="1">
      <alignment horizontal="left" vertical="center"/>
      <protection locked="0"/>
    </xf>
    <xf numFmtId="0" fontId="16" fillId="5" borderId="52" xfId="0" applyFont="1" applyFill="1" applyBorder="1" applyAlignment="1">
      <alignment horizontal="left" wrapText="1"/>
    </xf>
    <xf numFmtId="0" fontId="16" fillId="5" borderId="0" xfId="0" applyFont="1" applyFill="1" applyAlignment="1">
      <alignment horizontal="left" wrapText="1"/>
    </xf>
    <xf numFmtId="0" fontId="16" fillId="5" borderId="52" xfId="0" applyFont="1" applyFill="1" applyBorder="1" applyAlignment="1">
      <alignment horizontal="left" vertical="center" wrapText="1"/>
    </xf>
    <xf numFmtId="0" fontId="16" fillId="5" borderId="0" xfId="0" applyFont="1" applyFill="1" applyAlignment="1">
      <alignment horizontal="left" vertical="center" wrapText="1"/>
    </xf>
    <xf numFmtId="0" fontId="16" fillId="5" borderId="0" xfId="0" applyFont="1" applyFill="1" applyAlignment="1">
      <alignment horizontal="left" vertical="center"/>
    </xf>
    <xf numFmtId="0" fontId="16" fillId="2" borderId="7" xfId="0" applyFont="1" applyFill="1" applyBorder="1" applyAlignment="1">
      <alignment vertical="center" wrapText="1"/>
    </xf>
    <xf numFmtId="0" fontId="16" fillId="2" borderId="8" xfId="0" applyFont="1" applyFill="1" applyBorder="1" applyAlignment="1">
      <alignment vertical="center" wrapText="1"/>
    </xf>
    <xf numFmtId="49" fontId="16" fillId="2" borderId="7" xfId="0" applyNumberFormat="1" applyFont="1" applyFill="1" applyBorder="1" applyAlignment="1" applyProtection="1">
      <alignment horizontal="center" vertical="center" wrapText="1"/>
      <protection locked="0"/>
    </xf>
    <xf numFmtId="49" fontId="1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5" fillId="4" borderId="3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5" xfId="0" applyFill="1" applyBorder="1" applyAlignment="1">
      <alignment horizontal="center" vertical="center"/>
    </xf>
    <xf numFmtId="0" fontId="16" fillId="2" borderId="56" xfId="0" applyFont="1" applyFill="1" applyBorder="1" applyAlignment="1" applyProtection="1">
      <alignment vertical="center" wrapText="1"/>
      <protection locked="0"/>
    </xf>
    <xf numFmtId="0" fontId="16" fillId="2" borderId="57" xfId="0" applyFont="1" applyFill="1" applyBorder="1" applyAlignment="1" applyProtection="1">
      <alignment vertical="center" wrapText="1"/>
      <protection locked="0"/>
    </xf>
    <xf numFmtId="0" fontId="16" fillId="2" borderId="79" xfId="0" applyFont="1" applyFill="1" applyBorder="1" applyAlignment="1" applyProtection="1">
      <alignment vertical="center" wrapText="1"/>
      <protection locked="0"/>
    </xf>
    <xf numFmtId="0" fontId="16" fillId="2" borderId="80" xfId="0" applyFont="1" applyFill="1" applyBorder="1" applyAlignment="1" applyProtection="1">
      <alignment vertical="center" wrapText="1"/>
      <protection locked="0"/>
    </xf>
    <xf numFmtId="0" fontId="16" fillId="2" borderId="81" xfId="0" applyFont="1" applyFill="1" applyBorder="1" applyAlignment="1" applyProtection="1">
      <alignment vertical="center" wrapText="1"/>
      <protection locked="0"/>
    </xf>
    <xf numFmtId="0" fontId="27" fillId="2" borderId="63" xfId="0" applyFont="1" applyFill="1" applyBorder="1" applyAlignment="1" applyProtection="1">
      <alignment horizontal="center" vertical="center" wrapText="1"/>
      <protection locked="0"/>
    </xf>
    <xf numFmtId="0" fontId="27" fillId="2" borderId="64" xfId="0" applyFont="1" applyFill="1" applyBorder="1" applyAlignment="1" applyProtection="1">
      <alignment horizontal="center" vertical="center" wrapText="1"/>
      <protection locked="0"/>
    </xf>
    <xf numFmtId="0" fontId="27" fillId="2" borderId="69" xfId="0" applyFont="1" applyFill="1" applyBorder="1" applyAlignment="1" applyProtection="1">
      <alignment horizontal="center" vertical="center" wrapText="1"/>
      <protection locked="0"/>
    </xf>
    <xf numFmtId="0" fontId="16" fillId="5" borderId="52" xfId="0" applyFont="1" applyFill="1" applyBorder="1" applyAlignment="1">
      <alignment horizontal="left" vertical="top"/>
    </xf>
    <xf numFmtId="0" fontId="16" fillId="5" borderId="0" xfId="0" applyFont="1" applyFill="1" applyAlignment="1">
      <alignment horizontal="left" vertical="top"/>
    </xf>
    <xf numFmtId="0" fontId="16" fillId="5" borderId="0" xfId="0" applyFont="1" applyFill="1" applyAlignment="1">
      <alignment horizontal="center" vertical="center"/>
    </xf>
    <xf numFmtId="166" fontId="16" fillId="2" borderId="13" xfId="1" applyNumberFormat="1" applyFont="1" applyFill="1" applyBorder="1" applyAlignment="1" applyProtection="1">
      <alignment horizontal="center" vertical="center"/>
      <protection locked="0"/>
    </xf>
    <xf numFmtId="166" fontId="16" fillId="2" borderId="14" xfId="1" applyNumberFormat="1" applyFont="1" applyFill="1" applyBorder="1" applyAlignment="1" applyProtection="1">
      <alignment horizontal="center" vertical="center"/>
      <protection locked="0"/>
    </xf>
    <xf numFmtId="166" fontId="16" fillId="2" borderId="15" xfId="1" applyNumberFormat="1" applyFont="1" applyFill="1" applyBorder="1" applyAlignment="1" applyProtection="1">
      <alignment horizontal="center" vertical="center"/>
      <protection locked="0"/>
    </xf>
    <xf numFmtId="0" fontId="16" fillId="5" borderId="52" xfId="0" applyFont="1" applyFill="1" applyBorder="1" applyAlignment="1">
      <alignment horizontal="left" vertical="center"/>
    </xf>
    <xf numFmtId="14" fontId="16" fillId="2" borderId="7" xfId="0" applyNumberFormat="1" applyFont="1" applyFill="1" applyBorder="1" applyAlignment="1" applyProtection="1">
      <alignment horizontal="left" vertical="center" wrapText="1"/>
      <protection locked="0"/>
    </xf>
    <xf numFmtId="14" fontId="16" fillId="2" borderId="8" xfId="0" applyNumberFormat="1" applyFont="1" applyFill="1" applyBorder="1" applyAlignment="1" applyProtection="1">
      <alignment horizontal="left" vertical="center" wrapText="1"/>
      <protection locked="0"/>
    </xf>
    <xf numFmtId="0" fontId="16" fillId="2" borderId="82" xfId="0" applyFont="1" applyFill="1" applyBorder="1" applyAlignment="1" applyProtection="1">
      <alignment vertical="center" wrapText="1"/>
      <protection locked="0"/>
    </xf>
    <xf numFmtId="0" fontId="16" fillId="2" borderId="83" xfId="0" applyFont="1" applyFill="1" applyBorder="1" applyAlignment="1" applyProtection="1">
      <alignment vertical="center" wrapText="1"/>
      <protection locked="0"/>
    </xf>
    <xf numFmtId="0" fontId="16" fillId="2" borderId="84" xfId="0" applyFont="1" applyFill="1" applyBorder="1" applyAlignment="1" applyProtection="1">
      <alignment vertical="center" wrapText="1"/>
      <protection locked="0"/>
    </xf>
    <xf numFmtId="0" fontId="16" fillId="2" borderId="85" xfId="0" applyFont="1" applyFill="1" applyBorder="1" applyAlignment="1" applyProtection="1">
      <alignment vertical="center" wrapText="1"/>
      <protection locked="0"/>
    </xf>
    <xf numFmtId="0" fontId="16" fillId="2" borderId="86" xfId="0" applyFont="1" applyFill="1" applyBorder="1" applyAlignment="1" applyProtection="1">
      <alignment vertical="center" wrapText="1"/>
      <protection locked="0"/>
    </xf>
    <xf numFmtId="0" fontId="16" fillId="2" borderId="87" xfId="0" applyFont="1" applyFill="1" applyBorder="1" applyAlignment="1" applyProtection="1">
      <alignment vertical="center" wrapText="1"/>
      <protection locked="0"/>
    </xf>
    <xf numFmtId="0" fontId="16" fillId="2" borderId="68" xfId="0" applyFont="1" applyFill="1" applyBorder="1" applyAlignment="1" applyProtection="1">
      <alignment vertical="center" wrapText="1"/>
      <protection locked="0"/>
    </xf>
    <xf numFmtId="0" fontId="16" fillId="2" borderId="64" xfId="0" applyFont="1" applyFill="1" applyBorder="1" applyAlignment="1" applyProtection="1">
      <alignment vertical="center" wrapText="1"/>
      <protection locked="0"/>
    </xf>
    <xf numFmtId="0" fontId="16" fillId="2" borderId="69" xfId="0" applyFont="1" applyFill="1" applyBorder="1" applyAlignment="1" applyProtection="1">
      <alignment vertical="center" wrapText="1"/>
      <protection locked="0"/>
    </xf>
    <xf numFmtId="0" fontId="16" fillId="2" borderId="13" xfId="0" applyFont="1" applyFill="1" applyBorder="1" applyAlignment="1" applyProtection="1">
      <alignment vertical="center" wrapText="1"/>
      <protection locked="0"/>
    </xf>
    <xf numFmtId="0" fontId="16" fillId="2" borderId="14" xfId="0" applyFont="1" applyFill="1" applyBorder="1" applyAlignment="1" applyProtection="1">
      <alignment vertical="center" wrapText="1"/>
      <protection locked="0"/>
    </xf>
    <xf numFmtId="0" fontId="16" fillId="2" borderId="15" xfId="0" applyFont="1" applyFill="1" applyBorder="1" applyAlignment="1" applyProtection="1">
      <alignment vertical="center" wrapText="1"/>
      <protection locked="0"/>
    </xf>
    <xf numFmtId="0" fontId="15" fillId="4" borderId="58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41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59" xfId="0" applyFill="1" applyBorder="1" applyAlignment="1">
      <alignment horizontal="center"/>
    </xf>
    <xf numFmtId="0" fontId="15" fillId="4" borderId="54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  <xf numFmtId="0" fontId="15" fillId="10" borderId="30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15" fillId="10" borderId="5" xfId="0" applyFont="1" applyFill="1" applyBorder="1" applyAlignment="1">
      <alignment horizontal="center" vertical="center"/>
    </xf>
    <xf numFmtId="0" fontId="16" fillId="10" borderId="28" xfId="0" applyFont="1" applyFill="1" applyBorder="1" applyAlignment="1">
      <alignment horizontal="left" wrapText="1"/>
    </xf>
    <xf numFmtId="0" fontId="16" fillId="10" borderId="0" xfId="0" applyFont="1" applyFill="1" applyAlignment="1">
      <alignment horizontal="left" wrapText="1"/>
    </xf>
    <xf numFmtId="0" fontId="15" fillId="10" borderId="36" xfId="0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/>
    </xf>
    <xf numFmtId="0" fontId="15" fillId="10" borderId="41" xfId="0" applyFont="1" applyFill="1" applyBorder="1" applyAlignment="1">
      <alignment horizontal="center" vertical="center"/>
    </xf>
    <xf numFmtId="0" fontId="0" fillId="10" borderId="2" xfId="0" applyFill="1" applyBorder="1" applyAlignment="1">
      <alignment horizontal="center"/>
    </xf>
    <xf numFmtId="0" fontId="0" fillId="10" borderId="37" xfId="0" applyFill="1" applyBorder="1" applyAlignment="1">
      <alignment horizontal="center"/>
    </xf>
    <xf numFmtId="0" fontId="56" fillId="10" borderId="46" xfId="0" applyFont="1" applyFill="1" applyBorder="1" applyAlignment="1">
      <alignment horizontal="left" vertical="center" wrapText="1"/>
    </xf>
    <xf numFmtId="0" fontId="56" fillId="10" borderId="47" xfId="0" applyFont="1" applyFill="1" applyBorder="1" applyAlignment="1">
      <alignment horizontal="left" vertical="center" wrapText="1"/>
    </xf>
    <xf numFmtId="0" fontId="56" fillId="10" borderId="48" xfId="0" applyFont="1" applyFill="1" applyBorder="1" applyAlignment="1">
      <alignment horizontal="left" vertical="center" wrapText="1"/>
    </xf>
    <xf numFmtId="0" fontId="56" fillId="10" borderId="28" xfId="0" applyFont="1" applyFill="1" applyBorder="1" applyAlignment="1">
      <alignment horizontal="left" vertical="center" wrapText="1"/>
    </xf>
    <xf numFmtId="0" fontId="56" fillId="10" borderId="0" xfId="0" applyFont="1" applyFill="1" applyAlignment="1">
      <alignment horizontal="left" vertical="center" wrapText="1"/>
    </xf>
    <xf numFmtId="0" fontId="56" fillId="10" borderId="29" xfId="0" applyFont="1" applyFill="1" applyBorder="1" applyAlignment="1">
      <alignment horizontal="left" vertical="center" wrapText="1"/>
    </xf>
    <xf numFmtId="0" fontId="71" fillId="5" borderId="28" xfId="0" applyFont="1" applyFill="1" applyBorder="1" applyAlignment="1">
      <alignment horizontal="left" vertical="center" wrapText="1"/>
    </xf>
    <xf numFmtId="0" fontId="71" fillId="5" borderId="0" xfId="0" applyFont="1" applyFill="1" applyAlignment="1">
      <alignment horizontal="left" vertical="center" wrapText="1"/>
    </xf>
    <xf numFmtId="0" fontId="67" fillId="5" borderId="0" xfId="0" applyFont="1" applyFill="1" applyAlignment="1">
      <alignment horizontal="center" vertical="center"/>
    </xf>
    <xf numFmtId="0" fontId="68" fillId="0" borderId="0" xfId="0" applyFont="1"/>
    <xf numFmtId="0" fontId="69" fillId="5" borderId="0" xfId="0" applyFont="1" applyFill="1" applyAlignment="1">
      <alignment horizontal="center" vertical="center"/>
    </xf>
    <xf numFmtId="0" fontId="70" fillId="0" borderId="0" xfId="0" applyFont="1"/>
    <xf numFmtId="10" fontId="56" fillId="2" borderId="13" xfId="2" applyNumberFormat="1" applyFont="1" applyFill="1" applyBorder="1" applyAlignment="1" applyProtection="1">
      <alignment horizontal="center" vertical="center"/>
      <protection hidden="1"/>
    </xf>
    <xf numFmtId="10" fontId="56" fillId="2" borderId="15" xfId="2" applyNumberFormat="1" applyFont="1" applyFill="1" applyBorder="1" applyAlignment="1" applyProtection="1">
      <alignment horizontal="center" vertical="center"/>
      <protection hidden="1"/>
    </xf>
    <xf numFmtId="0" fontId="53" fillId="5" borderId="40" xfId="0" applyFont="1" applyFill="1" applyBorder="1" applyAlignment="1">
      <alignment horizontal="center" vertical="center"/>
    </xf>
    <xf numFmtId="0" fontId="55" fillId="0" borderId="29" xfId="0" applyFont="1" applyBorder="1" applyAlignment="1">
      <alignment horizontal="center" vertical="center"/>
    </xf>
    <xf numFmtId="0" fontId="55" fillId="0" borderId="40" xfId="0" applyFont="1" applyBorder="1" applyAlignment="1">
      <alignment horizontal="center" vertical="center"/>
    </xf>
    <xf numFmtId="2" fontId="53" fillId="2" borderId="13" xfId="0" applyNumberFormat="1" applyFont="1" applyFill="1" applyBorder="1" applyAlignment="1" applyProtection="1">
      <alignment horizontal="center" vertical="center"/>
      <protection locked="0"/>
    </xf>
    <xf numFmtId="2" fontId="53" fillId="2" borderId="15" xfId="0" applyNumberFormat="1" applyFont="1" applyFill="1" applyBorder="1" applyAlignment="1" applyProtection="1">
      <alignment horizontal="center" vertical="center"/>
      <protection locked="0"/>
    </xf>
    <xf numFmtId="3" fontId="71" fillId="2" borderId="13" xfId="0" applyNumberFormat="1" applyFont="1" applyFill="1" applyBorder="1" applyAlignment="1" applyProtection="1">
      <alignment horizontal="center" vertical="center"/>
      <protection locked="0"/>
    </xf>
    <xf numFmtId="3" fontId="71" fillId="2" borderId="15" xfId="0" applyNumberFormat="1" applyFont="1" applyFill="1" applyBorder="1" applyAlignment="1" applyProtection="1">
      <alignment horizontal="center" vertical="center"/>
      <protection locked="0"/>
    </xf>
    <xf numFmtId="0" fontId="53" fillId="2" borderId="13" xfId="0" applyFont="1" applyFill="1" applyBorder="1" applyAlignment="1" applyProtection="1">
      <alignment horizontal="center" vertical="center"/>
      <protection locked="0"/>
    </xf>
    <xf numFmtId="0" fontId="53" fillId="2" borderId="15" xfId="0" applyFont="1" applyFill="1" applyBorder="1" applyAlignment="1" applyProtection="1">
      <alignment horizontal="center" vertical="center"/>
      <protection locked="0"/>
    </xf>
    <xf numFmtId="0" fontId="7" fillId="5" borderId="28" xfId="0" applyFont="1" applyFill="1" applyBorder="1" applyAlignment="1">
      <alignment horizontal="left" wrapText="1"/>
    </xf>
    <xf numFmtId="0" fontId="7" fillId="5" borderId="0" xfId="0" applyFont="1" applyFill="1" applyAlignment="1">
      <alignment horizontal="left" wrapText="1"/>
    </xf>
    <xf numFmtId="166" fontId="7" fillId="2" borderId="13" xfId="1" applyNumberFormat="1" applyFont="1" applyFill="1" applyBorder="1" applyAlignment="1" applyProtection="1">
      <alignment horizontal="center" vertical="center"/>
      <protection locked="0"/>
    </xf>
    <xf numFmtId="166" fontId="7" fillId="2" borderId="14" xfId="1" applyNumberFormat="1" applyFont="1" applyFill="1" applyBorder="1" applyAlignment="1" applyProtection="1">
      <alignment horizontal="center" vertical="center"/>
      <protection locked="0"/>
    </xf>
    <xf numFmtId="166" fontId="7" fillId="2" borderId="15" xfId="1" applyNumberFormat="1" applyFont="1" applyFill="1" applyBorder="1" applyAlignment="1" applyProtection="1">
      <alignment horizontal="center" vertical="center"/>
      <protection locked="0"/>
    </xf>
    <xf numFmtId="166" fontId="47" fillId="2" borderId="42" xfId="1" applyNumberFormat="1" applyFont="1" applyFill="1" applyBorder="1" applyAlignment="1" applyProtection="1">
      <alignment horizontal="center" vertical="center"/>
      <protection locked="0"/>
    </xf>
    <xf numFmtId="166" fontId="47" fillId="2" borderId="43" xfId="1" applyNumberFormat="1" applyFont="1" applyFill="1" applyBorder="1" applyAlignment="1" applyProtection="1">
      <alignment horizontal="center" vertical="center"/>
      <protection locked="0"/>
    </xf>
    <xf numFmtId="0" fontId="2" fillId="2" borderId="43" xfId="0" applyFont="1" applyFill="1" applyBorder="1" applyAlignment="1" applyProtection="1">
      <alignment horizontal="center" vertical="center"/>
      <protection locked="0"/>
    </xf>
    <xf numFmtId="0" fontId="2" fillId="2" borderId="44" xfId="0" applyFont="1" applyFill="1" applyBorder="1" applyAlignment="1" applyProtection="1">
      <alignment horizontal="center" vertical="center"/>
      <protection locked="0"/>
    </xf>
    <xf numFmtId="0" fontId="60" fillId="2" borderId="7" xfId="0" applyFont="1" applyFill="1" applyBorder="1" applyAlignment="1" applyProtection="1">
      <alignment horizontal="center" vertical="center"/>
      <protection hidden="1"/>
    </xf>
    <xf numFmtId="0" fontId="61" fillId="0" borderId="9" xfId="0" applyFont="1" applyBorder="1" applyAlignment="1" applyProtection="1">
      <alignment horizontal="center" vertical="center"/>
      <protection hidden="1"/>
    </xf>
    <xf numFmtId="0" fontId="61" fillId="0" borderId="40" xfId="0" applyFont="1" applyBorder="1" applyAlignment="1" applyProtection="1">
      <alignment horizontal="center" vertical="center"/>
      <protection hidden="1"/>
    </xf>
    <xf numFmtId="0" fontId="61" fillId="0" borderId="45" xfId="0" applyFont="1" applyBorder="1" applyAlignment="1" applyProtection="1">
      <alignment horizontal="center" vertical="center"/>
      <protection hidden="1"/>
    </xf>
    <xf numFmtId="0" fontId="61" fillId="0" borderId="10" xfId="0" applyFont="1" applyBorder="1" applyAlignment="1" applyProtection="1">
      <alignment horizontal="center" vertical="center"/>
      <protection hidden="1"/>
    </xf>
    <xf numFmtId="0" fontId="61" fillId="0" borderId="12" xfId="0" applyFont="1" applyBorder="1" applyAlignment="1" applyProtection="1">
      <alignment horizontal="center" vertical="center"/>
      <protection hidden="1"/>
    </xf>
    <xf numFmtId="0" fontId="49" fillId="2" borderId="7" xfId="0" applyFont="1" applyFill="1" applyBorder="1" applyAlignment="1" applyProtection="1">
      <alignment vertical="center" wrapText="1"/>
      <protection locked="0"/>
    </xf>
    <xf numFmtId="0" fontId="50" fillId="0" borderId="8" xfId="0" applyFont="1" applyBorder="1" applyAlignment="1" applyProtection="1">
      <alignment vertical="center" wrapText="1"/>
      <protection locked="0"/>
    </xf>
    <xf numFmtId="167" fontId="7" fillId="2" borderId="13" xfId="1" applyNumberFormat="1" applyFont="1" applyFill="1" applyBorder="1" applyAlignment="1" applyProtection="1">
      <alignment horizontal="center" vertical="center"/>
      <protection locked="0"/>
    </xf>
    <xf numFmtId="167" fontId="7" fillId="2" borderId="14" xfId="1" applyNumberFormat="1" applyFont="1" applyFill="1" applyBorder="1" applyAlignment="1" applyProtection="1">
      <alignment horizontal="center" vertical="center"/>
      <protection locked="0"/>
    </xf>
    <xf numFmtId="167" fontId="7" fillId="2" borderId="15" xfId="1" applyNumberFormat="1" applyFont="1" applyFill="1" applyBorder="1" applyAlignment="1" applyProtection="1">
      <alignment horizontal="center" vertical="center"/>
      <protection locked="0"/>
    </xf>
    <xf numFmtId="0" fontId="53" fillId="5" borderId="28" xfId="0" applyFont="1" applyFill="1" applyBorder="1" applyAlignment="1">
      <alignment horizontal="left" wrapText="1"/>
    </xf>
    <xf numFmtId="0" fontId="53" fillId="5" borderId="0" xfId="0" applyFont="1" applyFill="1" applyAlignment="1">
      <alignment horizontal="left" wrapText="1"/>
    </xf>
    <xf numFmtId="0" fontId="7" fillId="5" borderId="0" xfId="0" applyFont="1" applyFill="1" applyAlignment="1">
      <alignment horizontal="center" vertical="center"/>
    </xf>
    <xf numFmtId="0" fontId="53" fillId="5" borderId="0" xfId="0" applyFont="1" applyFill="1" applyAlignment="1">
      <alignment horizontal="right"/>
    </xf>
    <xf numFmtId="0" fontId="53" fillId="5" borderId="45" xfId="0" applyFont="1" applyFill="1" applyBorder="1" applyAlignment="1">
      <alignment horizontal="right"/>
    </xf>
    <xf numFmtId="0" fontId="47" fillId="2" borderId="32" xfId="0" applyFont="1" applyFill="1" applyBorder="1" applyAlignment="1" applyProtection="1">
      <alignment vertical="center" wrapText="1"/>
      <protection locked="0"/>
    </xf>
    <xf numFmtId="0" fontId="47" fillId="2" borderId="8" xfId="0" applyFont="1" applyFill="1" applyBorder="1" applyAlignment="1" applyProtection="1">
      <alignment vertical="center" wrapText="1"/>
      <protection locked="0"/>
    </xf>
    <xf numFmtId="0" fontId="47" fillId="2" borderId="9" xfId="0" applyFont="1" applyFill="1" applyBorder="1" applyAlignment="1" applyProtection="1">
      <alignment vertical="center" wrapText="1"/>
      <protection locked="0"/>
    </xf>
    <xf numFmtId="0" fontId="47" fillId="2" borderId="7" xfId="0" applyFont="1" applyFill="1" applyBorder="1" applyAlignment="1" applyProtection="1">
      <alignment vertical="center" wrapText="1"/>
      <protection locked="0"/>
    </xf>
    <xf numFmtId="0" fontId="45" fillId="4" borderId="36" xfId="0" applyFont="1" applyFill="1" applyBorder="1" applyAlignment="1">
      <alignment horizontal="center" vertical="center"/>
    </xf>
    <xf numFmtId="0" fontId="45" fillId="4" borderId="2" xfId="0" applyFont="1" applyFill="1" applyBorder="1" applyAlignment="1">
      <alignment horizontal="center" vertical="center"/>
    </xf>
    <xf numFmtId="0" fontId="45" fillId="4" borderId="41" xfId="0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/>
    </xf>
    <xf numFmtId="0" fontId="49" fillId="2" borderId="8" xfId="0" applyFont="1" applyFill="1" applyBorder="1" applyAlignment="1" applyProtection="1">
      <alignment vertical="center" wrapText="1"/>
      <protection locked="0"/>
    </xf>
    <xf numFmtId="0" fontId="44" fillId="4" borderId="30" xfId="0" applyFont="1" applyFill="1" applyBorder="1" applyAlignment="1">
      <alignment horizontal="center" vertical="center"/>
    </xf>
    <xf numFmtId="0" fontId="48" fillId="4" borderId="4" xfId="0" applyFont="1" applyFill="1" applyBorder="1" applyAlignment="1">
      <alignment horizontal="center" vertical="center"/>
    </xf>
    <xf numFmtId="0" fontId="48" fillId="4" borderId="5" xfId="0" applyFont="1" applyFill="1" applyBorder="1" applyAlignment="1">
      <alignment horizontal="center" vertical="center"/>
    </xf>
    <xf numFmtId="0" fontId="44" fillId="4" borderId="3" xfId="0" applyFont="1" applyFill="1" applyBorder="1" applyAlignment="1">
      <alignment horizontal="center" vertical="center"/>
    </xf>
    <xf numFmtId="0" fontId="48" fillId="4" borderId="31" xfId="0" applyFont="1" applyFill="1" applyBorder="1" applyAlignment="1">
      <alignment horizontal="center" vertical="center"/>
    </xf>
    <xf numFmtId="0" fontId="47" fillId="2" borderId="33" xfId="0" applyFont="1" applyFill="1" applyBorder="1" applyAlignment="1" applyProtection="1">
      <alignment vertical="center" wrapText="1"/>
      <protection locked="0"/>
    </xf>
    <xf numFmtId="0" fontId="47" fillId="2" borderId="11" xfId="0" applyFont="1" applyFill="1" applyBorder="1" applyAlignment="1" applyProtection="1">
      <alignment vertical="center" wrapText="1"/>
      <protection locked="0"/>
    </xf>
    <xf numFmtId="0" fontId="47" fillId="2" borderId="12" xfId="0" applyFont="1" applyFill="1" applyBorder="1" applyAlignment="1" applyProtection="1">
      <alignment vertical="center" wrapText="1"/>
      <protection locked="0"/>
    </xf>
    <xf numFmtId="0" fontId="47" fillId="2" borderId="10" xfId="0" applyFont="1" applyFill="1" applyBorder="1" applyAlignment="1" applyProtection="1">
      <alignment vertical="center" wrapText="1"/>
      <protection locked="0"/>
    </xf>
    <xf numFmtId="0" fontId="47" fillId="2" borderId="35" xfId="0" applyFont="1" applyFill="1" applyBorder="1" applyAlignment="1" applyProtection="1">
      <alignment vertical="center" wrapText="1"/>
      <protection locked="0"/>
    </xf>
    <xf numFmtId="0" fontId="47" fillId="2" borderId="19" xfId="0" applyFont="1" applyFill="1" applyBorder="1" applyAlignment="1" applyProtection="1">
      <alignment vertical="center" wrapText="1"/>
      <protection locked="0"/>
    </xf>
    <xf numFmtId="0" fontId="47" fillId="2" borderId="24" xfId="0" applyFont="1" applyFill="1" applyBorder="1" applyAlignment="1" applyProtection="1">
      <alignment vertical="center" wrapText="1"/>
      <protection locked="0"/>
    </xf>
    <xf numFmtId="0" fontId="47" fillId="2" borderId="18" xfId="0" applyFont="1" applyFill="1" applyBorder="1" applyAlignment="1" applyProtection="1">
      <alignment horizontal="left" vertical="center"/>
      <protection locked="0"/>
    </xf>
    <xf numFmtId="0" fontId="47" fillId="2" borderId="19" xfId="0" applyFont="1" applyFill="1" applyBorder="1" applyAlignment="1" applyProtection="1">
      <alignment horizontal="left" vertical="center"/>
      <protection locked="0"/>
    </xf>
    <xf numFmtId="0" fontId="47" fillId="2" borderId="24" xfId="0" applyFont="1" applyFill="1" applyBorder="1" applyAlignment="1" applyProtection="1">
      <alignment horizontal="left" vertical="center"/>
      <protection locked="0"/>
    </xf>
    <xf numFmtId="0" fontId="47" fillId="2" borderId="28" xfId="0" applyFont="1" applyFill="1" applyBorder="1" applyAlignment="1" applyProtection="1">
      <alignment vertical="center" wrapText="1"/>
      <protection locked="0"/>
    </xf>
    <xf numFmtId="0" fontId="47" fillId="2" borderId="0" xfId="0" applyFont="1" applyFill="1" applyAlignment="1" applyProtection="1">
      <alignment vertical="center" wrapText="1"/>
      <protection locked="0"/>
    </xf>
    <xf numFmtId="0" fontId="47" fillId="2" borderId="23" xfId="0" applyFont="1" applyFill="1" applyBorder="1" applyAlignment="1" applyProtection="1">
      <alignment vertical="center" wrapText="1"/>
      <protection locked="0"/>
    </xf>
    <xf numFmtId="0" fontId="47" fillId="2" borderId="17" xfId="0" applyFont="1" applyFill="1" applyBorder="1" applyAlignment="1" applyProtection="1">
      <alignment horizontal="left" vertical="center"/>
      <protection locked="0"/>
    </xf>
    <xf numFmtId="0" fontId="47" fillId="2" borderId="0" xfId="0" applyFont="1" applyFill="1" applyAlignment="1" applyProtection="1">
      <alignment horizontal="left" vertical="center"/>
      <protection locked="0"/>
    </xf>
    <xf numFmtId="0" fontId="47" fillId="2" borderId="23" xfId="0" applyFont="1" applyFill="1" applyBorder="1" applyAlignment="1" applyProtection="1">
      <alignment horizontal="left" vertical="center"/>
      <protection locked="0"/>
    </xf>
    <xf numFmtId="0" fontId="47" fillId="2" borderId="34" xfId="0" applyFont="1" applyFill="1" applyBorder="1" applyAlignment="1" applyProtection="1">
      <alignment vertical="center" wrapText="1"/>
      <protection locked="0"/>
    </xf>
    <xf numFmtId="0" fontId="47" fillId="2" borderId="21" xfId="0" applyFont="1" applyFill="1" applyBorder="1" applyAlignment="1" applyProtection="1">
      <alignment vertical="center" wrapText="1"/>
      <protection locked="0"/>
    </xf>
    <xf numFmtId="0" fontId="47" fillId="2" borderId="22" xfId="0" applyFont="1" applyFill="1" applyBorder="1" applyAlignment="1" applyProtection="1">
      <alignment vertical="center" wrapText="1"/>
      <protection locked="0"/>
    </xf>
    <xf numFmtId="0" fontId="47" fillId="2" borderId="20" xfId="0" applyFont="1" applyFill="1" applyBorder="1" applyAlignment="1" applyProtection="1">
      <alignment horizontal="left" vertical="center"/>
      <protection locked="0"/>
    </xf>
    <xf numFmtId="0" fontId="47" fillId="2" borderId="21" xfId="0" applyFont="1" applyFill="1" applyBorder="1" applyAlignment="1" applyProtection="1">
      <alignment horizontal="left" vertical="center"/>
      <protection locked="0"/>
    </xf>
    <xf numFmtId="0" fontId="47" fillId="2" borderId="22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vertical="center" wrapText="1"/>
      <protection locked="0"/>
    </xf>
    <xf numFmtId="0" fontId="7" fillId="2" borderId="8" xfId="0" applyFont="1" applyFill="1" applyBorder="1" applyAlignment="1" applyProtection="1">
      <alignment vertical="center" wrapText="1"/>
      <protection locked="0"/>
    </xf>
    <xf numFmtId="0" fontId="7" fillId="5" borderId="28" xfId="0" applyFont="1" applyFill="1" applyBorder="1" applyAlignment="1">
      <alignment horizontal="left" vertical="center" wrapText="1"/>
    </xf>
    <xf numFmtId="0" fontId="7" fillId="5" borderId="0" xfId="0" applyFont="1" applyFill="1" applyAlignment="1">
      <alignment horizontal="left" vertical="center" wrapText="1"/>
    </xf>
    <xf numFmtId="49" fontId="7" fillId="2" borderId="7" xfId="0" applyNumberFormat="1" applyFont="1" applyFill="1" applyBorder="1" applyAlignment="1" applyProtection="1">
      <alignment vertical="center" wrapText="1"/>
      <protection locked="0"/>
    </xf>
    <xf numFmtId="49" fontId="7" fillId="2" borderId="8" xfId="0" applyNumberFormat="1" applyFont="1" applyFill="1" applyBorder="1" applyAlignment="1" applyProtection="1">
      <alignment vertical="center" wrapText="1"/>
      <protection locked="0"/>
    </xf>
    <xf numFmtId="0" fontId="46" fillId="4" borderId="25" xfId="0" applyFont="1" applyFill="1" applyBorder="1" applyAlignment="1">
      <alignment horizontal="left" vertical="center"/>
    </xf>
    <xf numFmtId="0" fontId="46" fillId="4" borderId="26" xfId="0" applyFont="1" applyFill="1" applyBorder="1" applyAlignment="1">
      <alignment horizontal="left" vertical="center"/>
    </xf>
    <xf numFmtId="0" fontId="46" fillId="4" borderId="27" xfId="0" applyFont="1" applyFill="1" applyBorder="1" applyAlignment="1">
      <alignment horizontal="left" vertical="center"/>
    </xf>
    <xf numFmtId="0" fontId="4" fillId="10" borderId="28" xfId="0" applyFont="1" applyFill="1" applyBorder="1" applyAlignment="1">
      <alignment horizontal="left"/>
    </xf>
    <xf numFmtId="0" fontId="4" fillId="10" borderId="0" xfId="0" applyFont="1" applyFill="1" applyAlignment="1">
      <alignment horizontal="left"/>
    </xf>
    <xf numFmtId="0" fontId="4" fillId="10" borderId="29" xfId="0" applyFont="1" applyFill="1" applyBorder="1" applyAlignment="1">
      <alignment horizontal="left"/>
    </xf>
    <xf numFmtId="0" fontId="7" fillId="5" borderId="28" xfId="0" applyFont="1" applyFill="1" applyBorder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0" fontId="46" fillId="10" borderId="25" xfId="0" applyFont="1" applyFill="1" applyBorder="1" applyAlignment="1">
      <alignment horizontal="center" vertical="center"/>
    </xf>
    <xf numFmtId="0" fontId="46" fillId="10" borderId="26" xfId="0" applyFont="1" applyFill="1" applyBorder="1" applyAlignment="1">
      <alignment horizontal="center" vertical="center"/>
    </xf>
    <xf numFmtId="0" fontId="46" fillId="10" borderId="27" xfId="0" applyFont="1" applyFill="1" applyBorder="1" applyAlignment="1">
      <alignment horizontal="center" vertical="center"/>
    </xf>
    <xf numFmtId="0" fontId="7" fillId="5" borderId="45" xfId="0" applyFont="1" applyFill="1" applyBorder="1" applyAlignment="1">
      <alignment horizontal="left" vertical="center" wrapText="1"/>
    </xf>
    <xf numFmtId="2" fontId="16" fillId="2" borderId="13" xfId="0" applyNumberFormat="1" applyFont="1" applyFill="1" applyBorder="1" applyAlignment="1" applyProtection="1">
      <alignment horizontal="center" vertical="center"/>
      <protection locked="0"/>
    </xf>
    <xf numFmtId="2" fontId="16" fillId="2" borderId="15" xfId="0" applyNumberFormat="1" applyFont="1" applyFill="1" applyBorder="1" applyAlignment="1" applyProtection="1">
      <alignment horizontal="center" vertical="center"/>
      <protection locked="0"/>
    </xf>
    <xf numFmtId="2" fontId="16" fillId="0" borderId="13" xfId="0" applyNumberFormat="1" applyFont="1" applyBorder="1" applyAlignment="1" applyProtection="1">
      <alignment horizontal="center"/>
      <protection locked="0"/>
    </xf>
    <xf numFmtId="2" fontId="16" fillId="0" borderId="15" xfId="0" applyNumberFormat="1" applyFont="1" applyBorder="1" applyAlignment="1" applyProtection="1">
      <alignment horizontal="center"/>
      <protection locked="0"/>
    </xf>
  </cellXfs>
  <cellStyles count="5">
    <cellStyle name="Komma" xfId="1" builtinId="3"/>
    <cellStyle name="Prozent" xfId="2" builtinId="5"/>
    <cellStyle name="Standard" xfId="0" builtinId="0"/>
    <cellStyle name="Standard 2" xfId="3" xr:uid="{00000000-0005-0000-0000-000003000000}"/>
    <cellStyle name="Text" xfId="4" xr:uid="{00000000-0005-0000-0000-000004000000}"/>
  </cellStyles>
  <dxfs count="66">
    <dxf>
      <numFmt numFmtId="169" formatCode="yymmdd"/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</border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</border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</border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</border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</border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</border>
    </dxf>
    <dxf>
      <border>
        <left/>
        <right/>
        <top/>
        <bottom/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left style="thin">
          <color rgb="FFFDEFE9"/>
        </left>
        <right style="thin">
          <color rgb="FFFDEFE9"/>
        </right>
        <top style="thin">
          <color rgb="FFFDEFE9"/>
        </top>
        <bottom style="thin">
          <color rgb="FFFDEFE9"/>
        </bottom>
        <vertical/>
        <horizontal/>
      </border>
    </dxf>
    <dxf>
      <font>
        <color rgb="FFFDEFE9"/>
      </font>
      <fill>
        <patternFill>
          <bgColor rgb="FFFDEFE9"/>
        </patternFill>
      </fill>
      <border>
        <left/>
        <right/>
        <top/>
        <bottom/>
        <vertical/>
        <horizontal/>
      </border>
    </dxf>
    <dxf>
      <border>
        <left/>
        <right/>
        <top/>
        <bottom/>
        <vertical/>
        <horizontal/>
      </border>
    </dxf>
    <dxf>
      <font>
        <strike val="0"/>
        <color rgb="FFFDEFE9"/>
      </font>
    </dxf>
    <dxf>
      <font>
        <strike val="0"/>
        <color rgb="FFFDEFE9"/>
      </font>
      <fill>
        <patternFill>
          <bgColor rgb="FFFDEFE9"/>
        </patternFill>
      </fill>
      <border>
        <left style="thin">
          <color rgb="FFFDEFE9"/>
        </left>
        <right style="thin">
          <color rgb="FFFDEFE9"/>
        </right>
        <top style="thin">
          <color rgb="FFFDEFE9"/>
        </top>
        <bottom style="thin">
          <color rgb="FFFDEFE9"/>
        </bottom>
        <vertical/>
        <horizontal/>
      </border>
    </dxf>
    <dxf>
      <font>
        <color rgb="FFFDEFE9"/>
      </font>
      <fill>
        <patternFill>
          <bgColor rgb="FFFDEFE9"/>
        </patternFill>
      </fill>
      <border>
        <left/>
        <right/>
        <top/>
        <bottom/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numFmt numFmtId="169" formatCode="yymmdd"/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</border>
    </dxf>
    <dxf>
      <fill>
        <patternFill>
          <bgColor rgb="FFFABF8F"/>
        </patternFill>
      </fill>
      <border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  <vertical/>
        <horizontal/>
      </border>
    </dxf>
    <dxf>
      <fill>
        <patternFill>
          <bgColor rgb="FFFDEFE9"/>
        </patternFill>
      </fill>
      <border>
        <left style="thin">
          <color rgb="FFFDEFE9"/>
        </left>
        <right style="thin">
          <color rgb="FFFDEFE9"/>
        </right>
        <top style="thin">
          <color rgb="FFFDEFE9"/>
        </top>
        <bottom style="thin">
          <color rgb="FFFDEFE9"/>
        </bottom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left style="thin">
          <color rgb="FFFDEFE9"/>
        </left>
        <right style="thin">
          <color rgb="FFFDEFE9"/>
        </right>
        <top style="thin">
          <color rgb="FFFDEFE9"/>
        </top>
        <bottom style="thin">
          <color rgb="FFFDEFE9"/>
        </bottom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left style="thin">
          <color rgb="FFFDEFE9"/>
        </left>
        <right style="thin">
          <color rgb="FFFDEFE9"/>
        </right>
        <top style="thin">
          <color rgb="FFFDEFE9"/>
        </top>
        <bottom style="thin">
          <color rgb="FFFDEFE9"/>
        </bottom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</border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vertical/>
        <horizontal/>
      </border>
    </dxf>
    <dxf>
      <font>
        <strike val="0"/>
        <color rgb="FFFDEFE9"/>
      </font>
      <fill>
        <patternFill>
          <bgColor rgb="FFFDEFE9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BFBFBF"/>
      <color rgb="FFF7FFFA"/>
      <color rgb="FFFDEFE9"/>
      <color rgb="FFD8D3BA"/>
      <color rgb="FFFABF8F"/>
      <color rgb="FF0068B4"/>
      <color rgb="FFE75113"/>
      <color rgb="FF00666A"/>
      <color rgb="FFF9F9F9"/>
      <color rgb="FFECF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Radio" firstButton="1" fmlaLink="$Y$80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ctrlProps/ctrlProp6.xml><?xml version="1.0" encoding="utf-8"?>
<formControlPr xmlns="http://schemas.microsoft.com/office/spreadsheetml/2009/9/main" objectType="Radio" firstButton="1" fmlaLink="Y77" lockText="1" noThreeD="1"/>
</file>

<file path=xl/ctrlProps/ctrlProp7.xml><?xml version="1.0" encoding="utf-8"?>
<formControlPr xmlns="http://schemas.microsoft.com/office/spreadsheetml/2009/9/main" objectType="Radio" checked="Checked" lockText="1" noThreeD="1"/>
</file>

<file path=xl/ctrlProps/ctrlProp8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png"/><Relationship Id="rId1" Type="http://schemas.openxmlformats.org/officeDocument/2006/relationships/image" Target="../media/image14.png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12" Type="http://schemas.openxmlformats.org/officeDocument/2006/relationships/image" Target="../media/image13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emf"/><Relationship Id="rId11" Type="http://schemas.openxmlformats.org/officeDocument/2006/relationships/image" Target="../media/image12.emf"/><Relationship Id="rId5" Type="http://schemas.openxmlformats.org/officeDocument/2006/relationships/image" Target="../media/image6.emf"/><Relationship Id="rId10" Type="http://schemas.openxmlformats.org/officeDocument/2006/relationships/image" Target="../media/image11.emf"/><Relationship Id="rId4" Type="http://schemas.openxmlformats.org/officeDocument/2006/relationships/image" Target="../media/image5.emf"/><Relationship Id="rId9" Type="http://schemas.openxmlformats.org/officeDocument/2006/relationships/image" Target="../media/image1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64266</xdr:colOff>
      <xdr:row>1</xdr:row>
      <xdr:rowOff>272142</xdr:rowOff>
    </xdr:from>
    <xdr:to>
      <xdr:col>25</xdr:col>
      <xdr:colOff>200430</xdr:colOff>
      <xdr:row>6</xdr:row>
      <xdr:rowOff>105681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85809" y="947056"/>
          <a:ext cx="2919732" cy="169817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123825</xdr:colOff>
          <xdr:row>25</xdr:row>
          <xdr:rowOff>19050</xdr:rowOff>
        </xdr:from>
        <xdr:to>
          <xdr:col>1</xdr:col>
          <xdr:colOff>257175</xdr:colOff>
          <xdr:row>26</xdr:row>
          <xdr:rowOff>57150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171450</xdr:colOff>
          <xdr:row>68</xdr:row>
          <xdr:rowOff>28575</xdr:rowOff>
        </xdr:from>
        <xdr:to>
          <xdr:col>1</xdr:col>
          <xdr:colOff>95250</xdr:colOff>
          <xdr:row>68</xdr:row>
          <xdr:rowOff>257175</xdr:rowOff>
        </xdr:to>
        <xdr:sp macro="" textlink="">
          <xdr:nvSpPr>
            <xdr:cNvPr id="1038" name="Option Button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72</xdr:row>
          <xdr:rowOff>28575</xdr:rowOff>
        </xdr:from>
        <xdr:to>
          <xdr:col>1</xdr:col>
          <xdr:colOff>85725</xdr:colOff>
          <xdr:row>72</xdr:row>
          <xdr:rowOff>257175</xdr:rowOff>
        </xdr:to>
        <xdr:sp macro="" textlink="">
          <xdr:nvSpPr>
            <xdr:cNvPr id="1039" name="Option Button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70</xdr:row>
          <xdr:rowOff>38100</xdr:rowOff>
        </xdr:from>
        <xdr:to>
          <xdr:col>1</xdr:col>
          <xdr:colOff>85725</xdr:colOff>
          <xdr:row>70</xdr:row>
          <xdr:rowOff>257175</xdr:rowOff>
        </xdr:to>
        <xdr:sp macro="" textlink="">
          <xdr:nvSpPr>
            <xdr:cNvPr id="1040" name="Option Button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161925</xdr:colOff>
          <xdr:row>66</xdr:row>
          <xdr:rowOff>123825</xdr:rowOff>
        </xdr:from>
        <xdr:to>
          <xdr:col>1</xdr:col>
          <xdr:colOff>85725</xdr:colOff>
          <xdr:row>67</xdr:row>
          <xdr:rowOff>19050</xdr:rowOff>
        </xdr:to>
        <xdr:sp macro="" textlink="">
          <xdr:nvSpPr>
            <xdr:cNvPr id="1041" name="Option Button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65</xdr:row>
          <xdr:rowOff>180975</xdr:rowOff>
        </xdr:from>
        <xdr:to>
          <xdr:col>4</xdr:col>
          <xdr:colOff>57150</xdr:colOff>
          <xdr:row>67</xdr:row>
          <xdr:rowOff>38100</xdr:rowOff>
        </xdr:to>
        <xdr:sp macro="" textlink="">
          <xdr:nvSpPr>
            <xdr:cNvPr id="4100" name="Option Button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69</xdr:row>
          <xdr:rowOff>228600</xdr:rowOff>
        </xdr:from>
        <xdr:to>
          <xdr:col>4</xdr:col>
          <xdr:colOff>66675</xdr:colOff>
          <xdr:row>71</xdr:row>
          <xdr:rowOff>28575</xdr:rowOff>
        </xdr:to>
        <xdr:sp macro="" textlink="">
          <xdr:nvSpPr>
            <xdr:cNvPr id="4101" name="Option Button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238125</xdr:rowOff>
        </xdr:from>
        <xdr:to>
          <xdr:col>4</xdr:col>
          <xdr:colOff>57150</xdr:colOff>
          <xdr:row>69</xdr:row>
          <xdr:rowOff>28575</xdr:rowOff>
        </xdr:to>
        <xdr:sp macro="" textlink="">
          <xdr:nvSpPr>
            <xdr:cNvPr id="4102" name="Option Button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43</xdr:row>
          <xdr:rowOff>57150</xdr:rowOff>
        </xdr:from>
        <xdr:to>
          <xdr:col>8</xdr:col>
          <xdr:colOff>295275</xdr:colOff>
          <xdr:row>44</xdr:row>
          <xdr:rowOff>9525</xdr:rowOff>
        </xdr:to>
        <xdr:sp macro="" textlink="">
          <xdr:nvSpPr>
            <xdr:cNvPr id="4103" name="ComboBox1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44</xdr:row>
          <xdr:rowOff>228600</xdr:rowOff>
        </xdr:from>
        <xdr:to>
          <xdr:col>13</xdr:col>
          <xdr:colOff>9525</xdr:colOff>
          <xdr:row>46</xdr:row>
          <xdr:rowOff>0</xdr:rowOff>
        </xdr:to>
        <xdr:sp macro="" textlink="">
          <xdr:nvSpPr>
            <xdr:cNvPr id="4104" name="ComboBox2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37</xdr:row>
          <xdr:rowOff>190500</xdr:rowOff>
        </xdr:from>
        <xdr:to>
          <xdr:col>14</xdr:col>
          <xdr:colOff>152400</xdr:colOff>
          <xdr:row>38</xdr:row>
          <xdr:rowOff>171450</xdr:rowOff>
        </xdr:to>
        <xdr:sp macro="" textlink="">
          <xdr:nvSpPr>
            <xdr:cNvPr id="4105" name="ComboBox3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304800</xdr:colOff>
          <xdr:row>40</xdr:row>
          <xdr:rowOff>123825</xdr:rowOff>
        </xdr:from>
        <xdr:to>
          <xdr:col>13</xdr:col>
          <xdr:colOff>285750</xdr:colOff>
          <xdr:row>42</xdr:row>
          <xdr:rowOff>9525</xdr:rowOff>
        </xdr:to>
        <xdr:sp macro="" textlink="">
          <xdr:nvSpPr>
            <xdr:cNvPr id="4106" name="ComboBox4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24</xdr:col>
      <xdr:colOff>257175</xdr:colOff>
      <xdr:row>77</xdr:row>
      <xdr:rowOff>139700</xdr:rowOff>
    </xdr:from>
    <xdr:to>
      <xdr:col>31</xdr:col>
      <xdr:colOff>268433</xdr:colOff>
      <xdr:row>79</xdr:row>
      <xdr:rowOff>133350</xdr:rowOff>
    </xdr:to>
    <xdr:grpSp>
      <xdr:nvGrpSpPr>
        <xdr:cNvPr id="5" name="Gruppier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7379406" y="18995319"/>
          <a:ext cx="2082416" cy="484364"/>
          <a:chOff x="7794625" y="19345275"/>
          <a:chExt cx="2211702" cy="488950"/>
        </a:xfrm>
      </xdr:grpSpPr>
      <xdr:cxnSp macro="">
        <xdr:nvCxnSpPr>
          <xdr:cNvPr id="2" name="Gerade Verbindung mit Pfeil 1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CxnSpPr/>
        </xdr:nvCxnSpPr>
        <xdr:spPr>
          <a:xfrm flipV="1">
            <a:off x="7794625" y="19523075"/>
            <a:ext cx="927100" cy="311150"/>
          </a:xfrm>
          <a:prstGeom prst="straightConnector1">
            <a:avLst/>
          </a:prstGeom>
          <a:ln w="31750">
            <a:solidFill>
              <a:srgbClr val="E75113"/>
            </a:solidFill>
            <a:headEnd w="med" len="med"/>
            <a:tailEnd type="triangle" w="med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4" name="Textfeld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8753474" y="19345275"/>
            <a:ext cx="1252853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DE" sz="800">
                <a:latin typeface="Verdana" panose="020B0604030504040204" pitchFamily="34" charset="0"/>
                <a:ea typeface="Verdana" panose="020B0604030504040204" pitchFamily="34" charset="0"/>
              </a:rPr>
              <a:t>Corresponds to V30</a:t>
            </a:r>
          </a:p>
        </xdr:txBody>
      </xdr:sp>
    </xdr:grpSp>
    <xdr:clientData/>
  </xdr:twoCellAnchor>
  <xdr:twoCellAnchor>
    <xdr:from>
      <xdr:col>24</xdr:col>
      <xdr:colOff>209551</xdr:colOff>
      <xdr:row>80</xdr:row>
      <xdr:rowOff>76200</xdr:rowOff>
    </xdr:from>
    <xdr:to>
      <xdr:col>31</xdr:col>
      <xdr:colOff>285750</xdr:colOff>
      <xdr:row>81</xdr:row>
      <xdr:rowOff>155121</xdr:rowOff>
    </xdr:to>
    <xdr:grpSp>
      <xdr:nvGrpSpPr>
        <xdr:cNvPr id="6" name="Gruppier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pSpPr/>
      </xdr:nvGrpSpPr>
      <xdr:grpSpPr>
        <a:xfrm>
          <a:off x="7328607" y="19669478"/>
          <a:ext cx="2150532" cy="325865"/>
          <a:chOff x="7600950" y="19440525"/>
          <a:chExt cx="2282579" cy="326571"/>
        </a:xfrm>
      </xdr:grpSpPr>
      <xdr:cxnSp macro="">
        <xdr:nvCxnSpPr>
          <xdr:cNvPr id="7" name="Gerade Verbindung mit Pfeil 6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CxnSpPr/>
        </xdr:nvCxnSpPr>
        <xdr:spPr>
          <a:xfrm flipV="1">
            <a:off x="7600950" y="19602450"/>
            <a:ext cx="963246" cy="164646"/>
          </a:xfrm>
          <a:prstGeom prst="straightConnector1">
            <a:avLst/>
          </a:prstGeom>
          <a:ln w="31750">
            <a:solidFill>
              <a:srgbClr val="E75113"/>
            </a:solidFill>
            <a:headEnd w="med" len="med"/>
            <a:tailEnd type="triangle" w="med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8" name="Textfeld 7">
            <a:extLst>
              <a:ext uri="{FF2B5EF4-FFF2-40B4-BE49-F238E27FC236}">
                <a16:creationId xmlns:a16="http://schemas.microsoft.com/office/drawing/2014/main" id="{00000000-0008-0000-0100-000008000000}"/>
              </a:ext>
            </a:extLst>
          </xdr:cNvPr>
          <xdr:cNvSpPr txBox="1"/>
        </xdr:nvSpPr>
        <xdr:spPr>
          <a:xfrm>
            <a:off x="8610600" y="19440525"/>
            <a:ext cx="1272929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DE" sz="800">
                <a:latin typeface="Verdana" panose="020B0604030504040204" pitchFamily="34" charset="0"/>
                <a:ea typeface="Verdana" panose="020B0604030504040204" pitchFamily="34" charset="0"/>
              </a:rPr>
              <a:t>Corresponds to V32</a:t>
            </a:r>
          </a:p>
        </xdr:txBody>
      </xdr:sp>
    </xdr:grpSp>
    <xdr:clientData/>
  </xdr:twoCellAnchor>
  <xdr:twoCellAnchor>
    <xdr:from>
      <xdr:col>15</xdr:col>
      <xdr:colOff>300038</xdr:colOff>
      <xdr:row>76</xdr:row>
      <xdr:rowOff>28560</xdr:rowOff>
    </xdr:from>
    <xdr:to>
      <xdr:col>22</xdr:col>
      <xdr:colOff>158750</xdr:colOff>
      <xdr:row>78</xdr:row>
      <xdr:rowOff>164622</xdr:rowOff>
    </xdr:to>
    <xdr:grpSp>
      <xdr:nvGrpSpPr>
        <xdr:cNvPr id="11" name="Gruppieren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/>
      </xdr:nvGrpSpPr>
      <xdr:grpSpPr>
        <a:xfrm>
          <a:off x="4745744" y="18637235"/>
          <a:ext cx="1942570" cy="629951"/>
          <a:chOff x="7629561" y="19189692"/>
          <a:chExt cx="1885001" cy="625029"/>
        </a:xfrm>
      </xdr:grpSpPr>
      <xdr:cxnSp macro="">
        <xdr:nvCxnSpPr>
          <xdr:cNvPr id="12" name="Gerade Verbindung mit Pfeil 11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CxnSpPr/>
        </xdr:nvCxnSpPr>
        <xdr:spPr>
          <a:xfrm flipV="1">
            <a:off x="7629561" y="19583400"/>
            <a:ext cx="371946" cy="231321"/>
          </a:xfrm>
          <a:prstGeom prst="straightConnector1">
            <a:avLst/>
          </a:prstGeom>
          <a:ln w="31750">
            <a:solidFill>
              <a:srgbClr val="E75113"/>
            </a:solidFill>
            <a:headEnd w="med" len="med"/>
            <a:tailEnd type="triangle" w="med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13" name="Textfeld 12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SpPr txBox="1"/>
            </xdr:nvSpPr>
            <xdr:spPr>
              <a:xfrm>
                <a:off x="8074610" y="19189692"/>
                <a:ext cx="1439952" cy="481900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l"/>
                <a14:m>
                  <m:oMath xmlns:m="http://schemas.openxmlformats.org/officeDocument/2006/math">
                    <m:f>
                      <m:fPr>
                        <m:ctrlPr>
                          <a:rPr lang="de-DE" sz="12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de-DE" sz="1200" b="0" i="0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Energy</m:t>
                        </m:r>
                        <m:r>
                          <a:rPr lang="de-DE" sz="1200" b="0" i="0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de-DE" sz="1200" b="0" i="0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content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de-DE" sz="1200" b="0" i="0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Produced</m:t>
                        </m:r>
                        <m:r>
                          <a:rPr lang="de-DE" sz="1200" b="0" i="0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de-DE" sz="1200" b="0" i="0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heat</m:t>
                        </m:r>
                      </m:den>
                    </m:f>
                  </m:oMath>
                </a14:m>
                <a:r>
                  <a:rPr lang="de-DE" sz="1200" i="0" baseline="0">
                    <a:solidFill>
                      <a:schemeClr val="dk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rPr>
                  <a:t> = </a:t>
                </a:r>
                <a14:m>
                  <m:oMath xmlns:m="http://schemas.openxmlformats.org/officeDocument/2006/math">
                    <m:f>
                      <m:fPr>
                        <m:ctrlPr>
                          <a:rPr lang="de-DE" sz="120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de-DE" sz="1200" b="0" i="0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W</m:t>
                        </m:r>
                        <m:r>
                          <a:rPr lang="de-DE" sz="1200" b="0" i="0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8</m:t>
                        </m:r>
                        <m:r>
                          <a:rPr lang="de-DE" sz="1200" b="0" i="1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de-DE" sz="1200" b="0" i="0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V</m:t>
                        </m:r>
                        <m:r>
                          <a:rPr lang="de-DE" sz="1200" b="0" i="0" baseline="0">
                            <a:solidFill>
                              <a:schemeClr val="dk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46</m:t>
                        </m:r>
                      </m:den>
                    </m:f>
                  </m:oMath>
                </a14:m>
                <a:endParaRPr lang="de-DE" sz="900" baseline="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  <a:p>
                <a:pPr algn="l"/>
                <a:endParaRPr lang="de-DE" sz="900" baseline="0"/>
              </a:p>
            </xdr:txBody>
          </xdr:sp>
        </mc:Choice>
        <mc:Fallback xmlns="">
          <xdr:sp macro="" textlink="">
            <xdr:nvSpPr>
              <xdr:cNvPr id="13" name="Textfeld 12">
                <a:extLst>
                  <a:ext uri="{FF2B5EF4-FFF2-40B4-BE49-F238E27FC236}">
                    <a16:creationId xmlns:a16="http://schemas.microsoft.com/office/drawing/2014/main" id="{00000000-0008-0000-0100-00000D000000}"/>
                  </a:ext>
                </a:extLst>
              </xdr:cNvPr>
              <xdr:cNvSpPr txBox="1"/>
            </xdr:nvSpPr>
            <xdr:spPr>
              <a:xfrm>
                <a:off x="8074610" y="19189692"/>
                <a:ext cx="1439952" cy="481900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l"/>
                <a:r>
                  <a:rPr lang="de-DE" sz="1200" i="0" baseline="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(</a:t>
                </a:r>
                <a:r>
                  <a:rPr lang="de-DE" sz="1200" b="0" i="0" baseline="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Energy content)/(Produced </a:t>
                </a:r>
                <a:r>
                  <a:rPr lang="de-DE" sz="1200" b="0" i="0" baseline="0">
                    <a:solidFill>
                      <a:schemeClr val="dk1"/>
                    </a:solidFill>
                    <a:effectLst/>
                    <a:latin typeface="Cambria Math" panose="02040503050406030204" pitchFamily="18" charset="0"/>
                    <a:ea typeface="+mn-ea"/>
                    <a:cs typeface="+mn-cs"/>
                  </a:rPr>
                  <a:t>heat</a:t>
                </a:r>
                <a:r>
                  <a:rPr lang="de-DE" sz="1200" b="0" i="0" baseline="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)</a:t>
                </a:r>
                <a:r>
                  <a:rPr lang="de-DE" sz="1200" i="0" baseline="0">
                    <a:solidFill>
                      <a:schemeClr val="dk1"/>
                    </a:solidFill>
                    <a:effectLst/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rPr>
                  <a:t> = </a:t>
                </a:r>
                <a:r>
                  <a:rPr lang="de-DE" sz="1200" b="0" i="0" baseline="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W8</a:t>
                </a:r>
                <a:r>
                  <a:rPr lang="de-DE" sz="1200" b="0" i="0" baseline="0">
                    <a:solidFill>
                      <a:schemeClr val="dk1"/>
                    </a:solidFill>
                    <a:effectLst/>
                    <a:latin typeface="Cambria Math" panose="02040503050406030204" pitchFamily="18" charset="0"/>
                    <a:ea typeface="+mn-ea"/>
                    <a:cs typeface="+mn-cs"/>
                  </a:rPr>
                  <a:t>2</a:t>
                </a:r>
                <a:r>
                  <a:rPr lang="de-DE" sz="1200" b="0" i="0" baseline="0">
                    <a:solidFill>
                      <a:schemeClr val="dk1"/>
                    </a:solidFill>
                    <a:effectLst/>
                    <a:latin typeface="+mn-lt"/>
                    <a:ea typeface="+mn-ea"/>
                    <a:cs typeface="+mn-cs"/>
                  </a:rPr>
                  <a:t>/V46</a:t>
                </a:r>
                <a:endParaRPr lang="de-DE" sz="900" baseline="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  <a:p>
                <a:pPr algn="l"/>
                <a:endParaRPr lang="de-DE" sz="900" baseline="0"/>
              </a:p>
            </xdr:txBody>
          </xdr:sp>
        </mc:Fallback>
      </mc:AlternateContent>
    </xdr:grpSp>
    <xdr:clientData/>
  </xdr:twoCellAnchor>
  <xdr:twoCellAnchor>
    <xdr:from>
      <xdr:col>3</xdr:col>
      <xdr:colOff>132742</xdr:colOff>
      <xdr:row>82</xdr:row>
      <xdr:rowOff>63695</xdr:rowOff>
    </xdr:from>
    <xdr:to>
      <xdr:col>8</xdr:col>
      <xdr:colOff>275297</xdr:colOff>
      <xdr:row>84</xdr:row>
      <xdr:rowOff>181475</xdr:rowOff>
    </xdr:to>
    <xdr:grpSp>
      <xdr:nvGrpSpPr>
        <xdr:cNvPr id="15" name="Gruppieren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pSpPr/>
      </xdr:nvGrpSpPr>
      <xdr:grpSpPr>
        <a:xfrm>
          <a:off x="1021742" y="20154037"/>
          <a:ext cx="1627397" cy="611669"/>
          <a:chOff x="6103467" y="19575531"/>
          <a:chExt cx="1716632" cy="612085"/>
        </a:xfrm>
      </xdr:grpSpPr>
      <xdr:cxnSp macro="">
        <xdr:nvCxnSpPr>
          <xdr:cNvPr id="16" name="Gerade Verbindung mit Pfeil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CxnSpPr/>
        </xdr:nvCxnSpPr>
        <xdr:spPr>
          <a:xfrm flipH="1">
            <a:off x="7405171" y="19575531"/>
            <a:ext cx="414928" cy="246747"/>
          </a:xfrm>
          <a:prstGeom prst="straightConnector1">
            <a:avLst/>
          </a:prstGeom>
          <a:ln w="31750">
            <a:solidFill>
              <a:srgbClr val="E75113"/>
            </a:solidFill>
            <a:headEnd w="med" len="med"/>
            <a:tailEnd type="triangle" w="med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17" name="Textfeld 16">
            <a:extLst>
              <a:ext uri="{FF2B5EF4-FFF2-40B4-BE49-F238E27FC236}">
                <a16:creationId xmlns:a16="http://schemas.microsoft.com/office/drawing/2014/main" id="{00000000-0008-0000-0100-000011000000}"/>
              </a:ext>
            </a:extLst>
          </xdr:cNvPr>
          <xdr:cNvSpPr txBox="1"/>
        </xdr:nvSpPr>
        <xdr:spPr>
          <a:xfrm>
            <a:off x="6103467" y="19612936"/>
            <a:ext cx="1182667" cy="574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DE" sz="900" baseline="0"/>
              <a:t>Set to 100% according to Annex V of RED II</a:t>
            </a:r>
          </a:p>
        </xdr:txBody>
      </xdr:sp>
    </xdr:grpSp>
    <xdr:clientData/>
  </xdr:twoCellAnchor>
  <xdr:twoCellAnchor>
    <xdr:from>
      <xdr:col>25</xdr:col>
      <xdr:colOff>149225</xdr:colOff>
      <xdr:row>83</xdr:row>
      <xdr:rowOff>123825</xdr:rowOff>
    </xdr:from>
    <xdr:to>
      <xdr:col>27</xdr:col>
      <xdr:colOff>247650</xdr:colOff>
      <xdr:row>83</xdr:row>
      <xdr:rowOff>123825</xdr:rowOff>
    </xdr:to>
    <xdr:cxnSp macro="">
      <xdr:nvCxnSpPr>
        <xdr:cNvPr id="24" name="Gerade Verbindung mit Pfeil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CxnSpPr/>
      </xdr:nvCxnSpPr>
      <xdr:spPr>
        <a:xfrm>
          <a:off x="8007350" y="20840700"/>
          <a:ext cx="727075" cy="0"/>
        </a:xfrm>
        <a:prstGeom prst="straightConnector1">
          <a:avLst/>
        </a:prstGeom>
        <a:ln w="31750">
          <a:solidFill>
            <a:srgbClr val="E75113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27</xdr:col>
      <xdr:colOff>307976</xdr:colOff>
      <xdr:row>82</xdr:row>
      <xdr:rowOff>122237</xdr:rowOff>
    </xdr:from>
    <xdr:to>
      <xdr:col>46</xdr:col>
      <xdr:colOff>87313</xdr:colOff>
      <xdr:row>84</xdr:row>
      <xdr:rowOff>76200</xdr:rowOff>
    </xdr:to>
    <xdr:sp macro="" textlink="">
      <xdr:nvSpPr>
        <xdr:cNvPr id="30" name="Textfeld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8880476" y="20140612"/>
          <a:ext cx="5811837" cy="44608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000" b="1"/>
            <a:t>Calculation</a:t>
          </a:r>
          <a:r>
            <a:rPr lang="de-DE" sz="1000" b="1" baseline="0"/>
            <a:t> starts depending on the selection of the option field and if every corresponding cells are filled!</a:t>
          </a:r>
        </a:p>
        <a:p>
          <a:r>
            <a:rPr lang="de-DE" sz="700" b="0"/>
            <a:t>(In</a:t>
          </a:r>
          <a:r>
            <a:rPr lang="de-DE" sz="700" b="0" baseline="0"/>
            <a:t> this case individual calculation shows up, since "GHG- Calculation" is selected)</a:t>
          </a:r>
        </a:p>
      </xdr:txBody>
    </xdr:sp>
    <xdr:clientData/>
  </xdr:twoCellAnchor>
  <xdr:twoCellAnchor>
    <xdr:from>
      <xdr:col>25</xdr:col>
      <xdr:colOff>228600</xdr:colOff>
      <xdr:row>85</xdr:row>
      <xdr:rowOff>139700</xdr:rowOff>
    </xdr:from>
    <xdr:to>
      <xdr:col>28</xdr:col>
      <xdr:colOff>9525</xdr:colOff>
      <xdr:row>85</xdr:row>
      <xdr:rowOff>139700</xdr:rowOff>
    </xdr:to>
    <xdr:cxnSp macro="">
      <xdr:nvCxnSpPr>
        <xdr:cNvPr id="31" name="Gerade Verbindung mit Pfeil 30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CxnSpPr/>
      </xdr:nvCxnSpPr>
      <xdr:spPr>
        <a:xfrm>
          <a:off x="8086725" y="21351875"/>
          <a:ext cx="723900" cy="0"/>
        </a:xfrm>
        <a:prstGeom prst="straightConnector1">
          <a:avLst/>
        </a:prstGeom>
        <a:ln w="31750">
          <a:solidFill>
            <a:srgbClr val="E75113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26989</xdr:colOff>
      <xdr:row>84</xdr:row>
      <xdr:rowOff>198436</xdr:rowOff>
    </xdr:from>
    <xdr:to>
      <xdr:col>32</xdr:col>
      <xdr:colOff>298739</xdr:colOff>
      <xdr:row>86</xdr:row>
      <xdr:rowOff>153987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2" name="Textfeld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SpPr txBox="1"/>
          </xdr:nvSpPr>
          <xdr:spPr>
            <a:xfrm>
              <a:off x="8876580" y="20824391"/>
              <a:ext cx="1535977" cy="44911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14:m>
                <m:oMath xmlns:m="http://schemas.openxmlformats.org/officeDocument/2006/math">
                  <m:f>
                    <m:fPr>
                      <m:ctrlPr>
                        <a:rPr lang="de-DE" sz="11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de-DE" sz="14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183 − </m:t>
                      </m:r>
                      <m:f>
                        <m:fPr>
                          <m:ctrlPr>
                            <a:rPr lang="el-GR" sz="14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de-DE" sz="14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𝐸</m:t>
                          </m:r>
                        </m:num>
                        <m:den>
                          <m:r>
                            <a:rPr lang="el-GR" sz="14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𝜂</m:t>
                          </m:r>
                          <m:r>
                            <a:rPr lang="de-DE" sz="1400" b="0" i="1" baseline="-25000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𝑒𝑙</m:t>
                          </m:r>
                        </m:den>
                      </m:f>
                    </m:num>
                    <m:den>
                      <m:r>
                        <a:rPr lang="de-DE" sz="1100" b="0" i="1">
                          <a:latin typeface="Cambria Math" panose="02040503050406030204" pitchFamily="18" charset="0"/>
                        </a:rPr>
                        <m:t>183</m:t>
                      </m:r>
                    </m:den>
                  </m:f>
                </m:oMath>
              </a14:m>
              <a:r>
                <a:rPr lang="de-DE" sz="1100"/>
                <a:t>   </a:t>
              </a:r>
              <a:r>
                <a:rPr lang="de-DE" sz="1100" baseline="0"/>
                <a:t>=   </a:t>
              </a:r>
              <a14:m>
                <m:oMath xmlns:m="http://schemas.openxmlformats.org/officeDocument/2006/math">
                  <m:f>
                    <m:fPr>
                      <m:ctrlPr>
                        <a:rPr lang="de-DE" sz="12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de-DE" sz="12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183 −</m:t>
                      </m:r>
                      <m:f>
                        <m:fPr>
                          <m:ctrlPr>
                            <a:rPr lang="el-GR" sz="12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de-DE" sz="12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de-DE" sz="12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𝑊</m:t>
                          </m:r>
                          <m:r>
                            <a:rPr lang="de-DE" sz="12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74</m:t>
                          </m:r>
                        </m:num>
                        <m:den>
                          <m:r>
                            <a:rPr lang="de-DE" sz="12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𝐼</m:t>
                          </m:r>
                          <m:r>
                            <a:rPr lang="de-DE" sz="1200" b="0" i="1">
                              <a:solidFill>
                                <a:schemeClr val="dk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80</m:t>
                          </m:r>
                        </m:den>
                      </m:f>
                    </m:num>
                    <m:den>
                      <m:r>
                        <a:rPr lang="de-DE" sz="12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183</m:t>
                      </m:r>
                    </m:den>
                  </m:f>
                </m:oMath>
              </a14:m>
              <a:r>
                <a:rPr lang="de-DE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DE" sz="12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</a:t>
              </a:r>
              <a:endParaRPr lang="de-DE" sz="700"/>
            </a:p>
          </xdr:txBody>
        </xdr:sp>
      </mc:Choice>
      <mc:Fallback xmlns="">
        <xdr:sp macro="" textlink="">
          <xdr:nvSpPr>
            <xdr:cNvPr id="32" name="Textfeld 31">
              <a:extLst>
                <a:ext uri="{FF2B5EF4-FFF2-40B4-BE49-F238E27FC236}">
                  <a16:creationId xmlns:a16="http://schemas.microsoft.com/office/drawing/2014/main" id="{00000000-0008-0000-0100-000020000000}"/>
                </a:ext>
              </a:extLst>
            </xdr:cNvPr>
            <xdr:cNvSpPr txBox="1"/>
          </xdr:nvSpPr>
          <xdr:spPr>
            <a:xfrm>
              <a:off x="8876580" y="20824391"/>
              <a:ext cx="1535977" cy="44911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ctr"/>
            <a:lstStyle/>
            <a:p>
              <a:pPr algn="l"/>
              <a:r>
                <a:rPr lang="de-DE" sz="1100" b="0" i="0">
                  <a:latin typeface="Cambria Math" panose="02040503050406030204" pitchFamily="18" charset="0"/>
                </a:rPr>
                <a:t>(</a:t>
              </a:r>
              <a:r>
                <a:rPr lang="de-DE" sz="14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183 − 𝐸</a:t>
              </a:r>
              <a:r>
                <a:rPr lang="el-GR" sz="14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/𝜂</a:t>
              </a:r>
              <a:r>
                <a:rPr lang="de-DE" sz="1400" b="0" i="0" baseline="-250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𝑒𝑙</a:t>
              </a:r>
              <a:r>
                <a:rPr lang="de-DE" sz="1100" b="0" i="0" baseline="-2500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de-DE" sz="1100" b="0" i="0">
                  <a:latin typeface="Cambria Math" panose="02040503050406030204" pitchFamily="18" charset="0"/>
                </a:rPr>
                <a:t>183</a:t>
              </a:r>
              <a:r>
                <a:rPr lang="de-DE" sz="1100"/>
                <a:t>   </a:t>
              </a:r>
              <a:r>
                <a:rPr lang="de-DE" sz="1100" baseline="0"/>
                <a:t>=   </a:t>
              </a:r>
              <a:r>
                <a:rPr lang="de-DE" sz="12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(183</a:t>
              </a:r>
              <a:r>
                <a:rPr lang="de-DE" sz="12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de-DE" sz="12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−</a:t>
              </a:r>
              <a:r>
                <a:rPr lang="el-GR" sz="12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de-DE" sz="12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𝑊74</a:t>
              </a:r>
              <a:r>
                <a:rPr lang="el-GR" sz="12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)/</a:t>
              </a:r>
              <a:r>
                <a:rPr lang="de-DE" sz="12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𝐼80</a:t>
              </a:r>
              <a:r>
                <a:rPr lang="de-DE" sz="1200" b="0" i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)/183</a:t>
              </a:r>
              <a:r>
                <a:rPr lang="de-DE" sz="120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</a:t>
              </a:r>
              <a:r>
                <a:rPr lang="de-DE" sz="120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    </a:t>
              </a:r>
              <a:endParaRPr lang="de-DE" sz="700"/>
            </a:p>
          </xdr:txBody>
        </xdr:sp>
      </mc:Fallback>
    </mc:AlternateContent>
    <xdr:clientData/>
  </xdr:twoCellAnchor>
  <xdr:twoCellAnchor>
    <xdr:from>
      <xdr:col>25</xdr:col>
      <xdr:colOff>44452</xdr:colOff>
      <xdr:row>66</xdr:row>
      <xdr:rowOff>125192</xdr:rowOff>
    </xdr:from>
    <xdr:to>
      <xdr:col>33</xdr:col>
      <xdr:colOff>297586</xdr:colOff>
      <xdr:row>68</xdr:row>
      <xdr:rowOff>53996</xdr:rowOff>
    </xdr:to>
    <xdr:grpSp>
      <xdr:nvGrpSpPr>
        <xdr:cNvPr id="34" name="Gruppieren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GrpSpPr/>
      </xdr:nvGrpSpPr>
      <xdr:grpSpPr>
        <a:xfrm>
          <a:off x="7463016" y="16264423"/>
          <a:ext cx="2623801" cy="419517"/>
          <a:chOff x="8233235" y="19786129"/>
          <a:chExt cx="2763640" cy="428279"/>
        </a:xfrm>
      </xdr:grpSpPr>
      <xdr:cxnSp macro="">
        <xdr:nvCxnSpPr>
          <xdr:cNvPr id="35" name="Gerade Verbindung mit Pfeil 34">
            <a:extLst>
              <a:ext uri="{FF2B5EF4-FFF2-40B4-BE49-F238E27FC236}">
                <a16:creationId xmlns:a16="http://schemas.microsoft.com/office/drawing/2014/main" id="{00000000-0008-0000-0100-000023000000}"/>
              </a:ext>
            </a:extLst>
          </xdr:cNvPr>
          <xdr:cNvCxnSpPr>
            <a:endCxn id="36" idx="1"/>
          </xdr:cNvCxnSpPr>
        </xdr:nvCxnSpPr>
        <xdr:spPr>
          <a:xfrm>
            <a:off x="8233235" y="19786129"/>
            <a:ext cx="1034598" cy="266354"/>
          </a:xfrm>
          <a:prstGeom prst="straightConnector1">
            <a:avLst/>
          </a:prstGeom>
          <a:ln w="31750">
            <a:solidFill>
              <a:srgbClr val="E75113"/>
            </a:solidFill>
            <a:headEnd w="med" len="med"/>
            <a:tailEnd type="triangle" w="med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36" name="Textfeld 35">
            <a:extLst>
              <a:ext uri="{FF2B5EF4-FFF2-40B4-BE49-F238E27FC236}">
                <a16:creationId xmlns:a16="http://schemas.microsoft.com/office/drawing/2014/main" id="{00000000-0008-0000-0100-000024000000}"/>
              </a:ext>
            </a:extLst>
          </xdr:cNvPr>
          <xdr:cNvSpPr txBox="1"/>
        </xdr:nvSpPr>
        <xdr:spPr>
          <a:xfrm>
            <a:off x="9267833" y="19890558"/>
            <a:ext cx="1729042" cy="3238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DE" sz="800">
                <a:latin typeface="Verdana" panose="020B0604030504040204" pitchFamily="34" charset="0"/>
                <a:ea typeface="Verdana" panose="020B0604030504040204" pitchFamily="34" charset="0"/>
              </a:rPr>
              <a:t>According Annex VI of</a:t>
            </a:r>
            <a:r>
              <a:rPr lang="de-DE" sz="800" baseline="0">
                <a:latin typeface="Verdana" panose="020B0604030504040204" pitchFamily="34" charset="0"/>
                <a:ea typeface="Verdana" panose="020B0604030504040204" pitchFamily="34" charset="0"/>
              </a:rPr>
              <a:t> RED II</a:t>
            </a:r>
            <a:endParaRPr lang="de-DE" sz="800">
              <a:latin typeface="Verdana" panose="020B0604030504040204" pitchFamily="34" charset="0"/>
              <a:ea typeface="Verdana" panose="020B0604030504040204" pitchFamily="34" charset="0"/>
            </a:endParaRPr>
          </a:p>
        </xdr:txBody>
      </xdr:sp>
    </xdr:grpSp>
    <xdr:clientData/>
  </xdr:twoCellAnchor>
  <xdr:twoCellAnchor>
    <xdr:from>
      <xdr:col>25</xdr:col>
      <xdr:colOff>88899</xdr:colOff>
      <xdr:row>67</xdr:row>
      <xdr:rowOff>142144</xdr:rowOff>
    </xdr:from>
    <xdr:to>
      <xdr:col>28</xdr:col>
      <xdr:colOff>137621</xdr:colOff>
      <xdr:row>68</xdr:row>
      <xdr:rowOff>153791</xdr:rowOff>
    </xdr:to>
    <xdr:cxnSp macro="">
      <xdr:nvCxnSpPr>
        <xdr:cNvPr id="41" name="Gerade Verbindung mit Pfeil 40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CxnSpPr>
          <a:endCxn id="36" idx="1"/>
        </xdr:cNvCxnSpPr>
      </xdr:nvCxnSpPr>
      <xdr:spPr>
        <a:xfrm flipV="1">
          <a:off x="7882081" y="16810894"/>
          <a:ext cx="983904" cy="262761"/>
        </a:xfrm>
        <a:prstGeom prst="straightConnector1">
          <a:avLst/>
        </a:prstGeom>
        <a:ln w="31750">
          <a:solidFill>
            <a:srgbClr val="E75113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49</xdr:row>
          <xdr:rowOff>38100</xdr:rowOff>
        </xdr:from>
        <xdr:to>
          <xdr:col>25</xdr:col>
          <xdr:colOff>85725</xdr:colOff>
          <xdr:row>50</xdr:row>
          <xdr:rowOff>9525</xdr:rowOff>
        </xdr:to>
        <xdr:sp macro="" textlink="">
          <xdr:nvSpPr>
            <xdr:cNvPr id="4109" name="ComboBox7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152400</xdr:colOff>
          <xdr:row>51</xdr:row>
          <xdr:rowOff>9525</xdr:rowOff>
        </xdr:from>
        <xdr:to>
          <xdr:col>25</xdr:col>
          <xdr:colOff>95250</xdr:colOff>
          <xdr:row>51</xdr:row>
          <xdr:rowOff>228600</xdr:rowOff>
        </xdr:to>
        <xdr:sp macro="" textlink="">
          <xdr:nvSpPr>
            <xdr:cNvPr id="4111" name="ComboBox6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142875</xdr:colOff>
          <xdr:row>52</xdr:row>
          <xdr:rowOff>238125</xdr:rowOff>
        </xdr:from>
        <xdr:to>
          <xdr:col>25</xdr:col>
          <xdr:colOff>85725</xdr:colOff>
          <xdr:row>53</xdr:row>
          <xdr:rowOff>209550</xdr:rowOff>
        </xdr:to>
        <xdr:sp macro="" textlink="">
          <xdr:nvSpPr>
            <xdr:cNvPr id="4112" name="ComboBox8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133350</xdr:colOff>
          <xdr:row>54</xdr:row>
          <xdr:rowOff>238125</xdr:rowOff>
        </xdr:from>
        <xdr:to>
          <xdr:col>25</xdr:col>
          <xdr:colOff>76200</xdr:colOff>
          <xdr:row>55</xdr:row>
          <xdr:rowOff>209550</xdr:rowOff>
        </xdr:to>
        <xdr:sp macro="" textlink="">
          <xdr:nvSpPr>
            <xdr:cNvPr id="4113" name="ComboBox9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1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19050</xdr:colOff>
          <xdr:row>99</xdr:row>
          <xdr:rowOff>38100</xdr:rowOff>
        </xdr:from>
        <xdr:to>
          <xdr:col>25</xdr:col>
          <xdr:colOff>257175</xdr:colOff>
          <xdr:row>100</xdr:row>
          <xdr:rowOff>9525</xdr:rowOff>
        </xdr:to>
        <xdr:sp macro="" textlink="">
          <xdr:nvSpPr>
            <xdr:cNvPr id="4114" name="ComboBox5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1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101</xdr:row>
          <xdr:rowOff>19050</xdr:rowOff>
        </xdr:from>
        <xdr:to>
          <xdr:col>25</xdr:col>
          <xdr:colOff>266700</xdr:colOff>
          <xdr:row>101</xdr:row>
          <xdr:rowOff>238125</xdr:rowOff>
        </xdr:to>
        <xdr:sp macro="" textlink="">
          <xdr:nvSpPr>
            <xdr:cNvPr id="4115" name="ComboBox10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1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 editAs="oneCell">
    <xdr:from>
      <xdr:col>26</xdr:col>
      <xdr:colOff>48162</xdr:colOff>
      <xdr:row>35</xdr:row>
      <xdr:rowOff>190500</xdr:rowOff>
    </xdr:from>
    <xdr:to>
      <xdr:col>35</xdr:col>
      <xdr:colOff>173037</xdr:colOff>
      <xdr:row>40</xdr:row>
      <xdr:rowOff>35264</xdr:rowOff>
    </xdr:to>
    <xdr:pic>
      <xdr:nvPicPr>
        <xdr:cNvPr id="44" name="Grafik 43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20612" y="8924925"/>
          <a:ext cx="2953800" cy="931768"/>
        </a:xfrm>
        <a:prstGeom prst="rect">
          <a:avLst/>
        </a:prstGeom>
      </xdr:spPr>
    </xdr:pic>
    <xdr:clientData/>
  </xdr:twoCellAnchor>
  <xdr:twoCellAnchor>
    <xdr:from>
      <xdr:col>14</xdr:col>
      <xdr:colOff>73025</xdr:colOff>
      <xdr:row>38</xdr:row>
      <xdr:rowOff>57150</xdr:rowOff>
    </xdr:from>
    <xdr:to>
      <xdr:col>25</xdr:col>
      <xdr:colOff>152400</xdr:colOff>
      <xdr:row>38</xdr:row>
      <xdr:rowOff>68303</xdr:rowOff>
    </xdr:to>
    <xdr:cxnSp macro="">
      <xdr:nvCxnSpPr>
        <xdr:cNvPr id="45" name="Gerade Verbindung mit Pfeil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/>
      </xdr:nvCxnSpPr>
      <xdr:spPr>
        <a:xfrm flipV="1">
          <a:off x="4473575" y="9448800"/>
          <a:ext cx="3536950" cy="11153"/>
        </a:xfrm>
        <a:prstGeom prst="straightConnector1">
          <a:avLst/>
        </a:prstGeom>
        <a:ln w="41275">
          <a:solidFill>
            <a:srgbClr val="E75113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14</xdr:col>
      <xdr:colOff>76200</xdr:colOff>
      <xdr:row>38</xdr:row>
      <xdr:rowOff>27482</xdr:rowOff>
    </xdr:from>
    <xdr:to>
      <xdr:col>25</xdr:col>
      <xdr:colOff>162833</xdr:colOff>
      <xdr:row>41</xdr:row>
      <xdr:rowOff>101600</xdr:rowOff>
    </xdr:to>
    <xdr:cxnSp macro="">
      <xdr:nvCxnSpPr>
        <xdr:cNvPr id="46" name="Gerade Verbindung mit Pfeil 45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CxnSpPr/>
      </xdr:nvCxnSpPr>
      <xdr:spPr>
        <a:xfrm flipV="1">
          <a:off x="4476750" y="9419132"/>
          <a:ext cx="3544208" cy="578943"/>
        </a:xfrm>
        <a:prstGeom prst="straightConnector1">
          <a:avLst/>
        </a:prstGeom>
        <a:ln w="41275">
          <a:solidFill>
            <a:srgbClr val="E75113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228600</xdr:colOff>
      <xdr:row>37</xdr:row>
      <xdr:rowOff>9526</xdr:rowOff>
    </xdr:from>
    <xdr:to>
      <xdr:col>45</xdr:col>
      <xdr:colOff>130175</xdr:colOff>
      <xdr:row>38</xdr:row>
      <xdr:rowOff>215901</xdr:rowOff>
    </xdr:to>
    <xdr:sp macro="" textlink="">
      <xdr:nvSpPr>
        <xdr:cNvPr id="51" name="Textfeld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 txBox="1"/>
      </xdr:nvSpPr>
      <xdr:spPr>
        <a:xfrm>
          <a:off x="11229975" y="9153526"/>
          <a:ext cx="3044825" cy="4540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atin typeface="Verdana" panose="020B0604030504040204" pitchFamily="34" charset="0"/>
              <a:ea typeface="Verdana" panose="020B0604030504040204" pitchFamily="34" charset="0"/>
            </a:rPr>
            <a:t>Type in the starting letter of the country to facilitate the selection</a:t>
          </a:r>
        </a:p>
      </xdr:txBody>
    </xdr:sp>
    <xdr:clientData/>
  </xdr:twoCellAnchor>
  <xdr:twoCellAnchor>
    <xdr:from>
      <xdr:col>15</xdr:col>
      <xdr:colOff>53975</xdr:colOff>
      <xdr:row>3</xdr:row>
      <xdr:rowOff>95250</xdr:rowOff>
    </xdr:from>
    <xdr:to>
      <xdr:col>19</xdr:col>
      <xdr:colOff>95250</xdr:colOff>
      <xdr:row>3</xdr:row>
      <xdr:rowOff>125453</xdr:rowOff>
    </xdr:to>
    <xdr:cxnSp macro="">
      <xdr:nvCxnSpPr>
        <xdr:cNvPr id="55" name="Gerade Verbindung mit Pfeil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/>
      </xdr:nvCxnSpPr>
      <xdr:spPr>
        <a:xfrm flipV="1">
          <a:off x="4768850" y="790575"/>
          <a:ext cx="1298575" cy="30203"/>
        </a:xfrm>
        <a:prstGeom prst="straightConnector1">
          <a:avLst/>
        </a:prstGeom>
        <a:ln w="31750">
          <a:solidFill>
            <a:srgbClr val="E75113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228599</xdr:colOff>
      <xdr:row>2</xdr:row>
      <xdr:rowOff>168275</xdr:rowOff>
    </xdr:from>
    <xdr:to>
      <xdr:col>31</xdr:col>
      <xdr:colOff>276225</xdr:colOff>
      <xdr:row>4</xdr:row>
      <xdr:rowOff>76200</xdr:rowOff>
    </xdr:to>
    <xdr:sp macro="" textlink="">
      <xdr:nvSpPr>
        <xdr:cNvPr id="56" name="Textfeld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 txBox="1"/>
      </xdr:nvSpPr>
      <xdr:spPr>
        <a:xfrm>
          <a:off x="6200774" y="615950"/>
          <a:ext cx="3819526" cy="403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atin typeface="Verdana" panose="020B0604030504040204" pitchFamily="34" charset="0"/>
              <a:ea typeface="Verdana" panose="020B0604030504040204" pitchFamily="34" charset="0"/>
            </a:rPr>
            <a:t>Please enter 6 digits</a:t>
          </a:r>
          <a:endParaRPr lang="de-DE" sz="900" baseline="0">
            <a:latin typeface="Verdana" panose="020B0604030504040204" pitchFamily="34" charset="0"/>
            <a:ea typeface="Verdana" panose="020B0604030504040204" pitchFamily="34" charset="0"/>
          </a:endParaRPr>
        </a:p>
        <a:p>
          <a:r>
            <a:rPr lang="de-DE" sz="700">
              <a:latin typeface="Verdana" panose="020B0604030504040204" pitchFamily="34" charset="0"/>
              <a:ea typeface="Verdana" panose="020B0604030504040204" pitchFamily="34" charset="0"/>
            </a:rPr>
            <a:t>(Make sure that you enter exact 6 digits in this field. If not, error note appears)</a:t>
          </a:r>
        </a:p>
      </xdr:txBody>
    </xdr:sp>
    <xdr:clientData/>
  </xdr:twoCellAnchor>
  <xdr:twoCellAnchor>
    <xdr:from>
      <xdr:col>15</xdr:col>
      <xdr:colOff>66675</xdr:colOff>
      <xdr:row>9</xdr:row>
      <xdr:rowOff>82550</xdr:rowOff>
    </xdr:from>
    <xdr:to>
      <xdr:col>19</xdr:col>
      <xdr:colOff>101600</xdr:colOff>
      <xdr:row>9</xdr:row>
      <xdr:rowOff>112753</xdr:rowOff>
    </xdr:to>
    <xdr:cxnSp macro="">
      <xdr:nvCxnSpPr>
        <xdr:cNvPr id="58" name="Gerade Verbindung mit Pfeil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CxnSpPr/>
      </xdr:nvCxnSpPr>
      <xdr:spPr>
        <a:xfrm flipV="1">
          <a:off x="4781550" y="2263775"/>
          <a:ext cx="1292225" cy="30203"/>
        </a:xfrm>
        <a:prstGeom prst="straightConnector1">
          <a:avLst/>
        </a:prstGeom>
        <a:ln w="31750">
          <a:solidFill>
            <a:srgbClr val="E75113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19</xdr:col>
      <xdr:colOff>241299</xdr:colOff>
      <xdr:row>8</xdr:row>
      <xdr:rowOff>158751</xdr:rowOff>
    </xdr:from>
    <xdr:to>
      <xdr:col>29</xdr:col>
      <xdr:colOff>7361</xdr:colOff>
      <xdr:row>10</xdr:row>
      <xdr:rowOff>31750</xdr:rowOff>
    </xdr:to>
    <xdr:sp macro="" textlink="">
      <xdr:nvSpPr>
        <xdr:cNvPr id="59" name="Textfeld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 txBox="1"/>
      </xdr:nvSpPr>
      <xdr:spPr>
        <a:xfrm>
          <a:off x="6284382" y="2063751"/>
          <a:ext cx="2941062" cy="37041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900">
              <a:latin typeface="Verdana" panose="020B0604030504040204" pitchFamily="34" charset="0"/>
              <a:ea typeface="Verdana" panose="020B0604030504040204" pitchFamily="34" charset="0"/>
            </a:rPr>
            <a:t>Please enter the contract number of the supply</a:t>
          </a:r>
        </a:p>
        <a:p>
          <a:r>
            <a:rPr lang="de-DE" sz="700">
              <a:latin typeface="Verdana" panose="020B0604030504040204" pitchFamily="34" charset="0"/>
              <a:ea typeface="Verdana" panose="020B0604030504040204" pitchFamily="34" charset="0"/>
            </a:rPr>
            <a:t>(not the contract number with SURE)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63</xdr:row>
          <xdr:rowOff>0</xdr:rowOff>
        </xdr:from>
        <xdr:to>
          <xdr:col>19</xdr:col>
          <xdr:colOff>304800</xdr:colOff>
          <xdr:row>63</xdr:row>
          <xdr:rowOff>219075</xdr:rowOff>
        </xdr:to>
        <xdr:sp macro="" textlink="">
          <xdr:nvSpPr>
            <xdr:cNvPr id="4116" name="ComboBox11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1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28575</xdr:colOff>
          <xdr:row>103</xdr:row>
          <xdr:rowOff>19050</xdr:rowOff>
        </xdr:from>
        <xdr:to>
          <xdr:col>25</xdr:col>
          <xdr:colOff>266700</xdr:colOff>
          <xdr:row>103</xdr:row>
          <xdr:rowOff>238125</xdr:rowOff>
        </xdr:to>
        <xdr:sp macro="" textlink="">
          <xdr:nvSpPr>
            <xdr:cNvPr id="4117" name="ComboBox12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1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2</xdr:col>
      <xdr:colOff>220795</xdr:colOff>
      <xdr:row>75</xdr:row>
      <xdr:rowOff>124507</xdr:rowOff>
    </xdr:from>
    <xdr:to>
      <xdr:col>8</xdr:col>
      <xdr:colOff>180903</xdr:colOff>
      <xdr:row>78</xdr:row>
      <xdr:rowOff>158750</xdr:rowOff>
    </xdr:to>
    <xdr:grpSp>
      <xdr:nvGrpSpPr>
        <xdr:cNvPr id="61" name="Gruppieren 60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GrpSpPr/>
      </xdr:nvGrpSpPr>
      <xdr:grpSpPr>
        <a:xfrm>
          <a:off x="816637" y="18486238"/>
          <a:ext cx="1738108" cy="775076"/>
          <a:chOff x="5782242" y="19014071"/>
          <a:chExt cx="1855193" cy="824957"/>
        </a:xfrm>
      </xdr:grpSpPr>
      <xdr:cxnSp macro="">
        <xdr:nvCxnSpPr>
          <xdr:cNvPr id="62" name="Gerade Verbindung mit Pfeil 61">
            <a:extLst>
              <a:ext uri="{FF2B5EF4-FFF2-40B4-BE49-F238E27FC236}">
                <a16:creationId xmlns:a16="http://schemas.microsoft.com/office/drawing/2014/main" id="{00000000-0008-0000-0100-00003E000000}"/>
              </a:ext>
            </a:extLst>
          </xdr:cNvPr>
          <xdr:cNvCxnSpPr/>
        </xdr:nvCxnSpPr>
        <xdr:spPr>
          <a:xfrm flipH="1" flipV="1">
            <a:off x="7153672" y="19613426"/>
            <a:ext cx="483763" cy="225602"/>
          </a:xfrm>
          <a:prstGeom prst="straightConnector1">
            <a:avLst/>
          </a:prstGeom>
          <a:ln w="31750">
            <a:solidFill>
              <a:srgbClr val="E75113"/>
            </a:solidFill>
            <a:headEnd w="med" len="med"/>
            <a:tailEnd type="triangle" w="med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mc:AlternateContent xmlns:mc="http://schemas.openxmlformats.org/markup-compatibility/2006" xmlns:a14="http://schemas.microsoft.com/office/drawing/2010/main">
        <mc:Choice Requires="a14">
          <xdr:sp macro="" textlink="">
            <xdr:nvSpPr>
              <xdr:cNvPr id="63" name="Textfeld 62">
                <a:extLst>
                  <a:ext uri="{FF2B5EF4-FFF2-40B4-BE49-F238E27FC236}">
                    <a16:creationId xmlns:a16="http://schemas.microsoft.com/office/drawing/2014/main" id="{00000000-0008-0000-0100-00003F000000}"/>
                  </a:ext>
                </a:extLst>
              </xdr:cNvPr>
              <xdr:cNvSpPr txBox="1"/>
            </xdr:nvSpPr>
            <xdr:spPr>
              <a:xfrm>
                <a:off x="5782242" y="19014071"/>
                <a:ext cx="1756122" cy="47583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l"/>
                <a14:m>
                  <m:oMath xmlns:m="http://schemas.openxmlformats.org/officeDocument/2006/math">
                    <m:f>
                      <m:fPr>
                        <m:ctrlPr>
                          <a:rPr lang="de-DE" sz="1100" i="1" baseline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de-DE" sz="1100" b="0" i="0" baseline="0">
                            <a:latin typeface="Cambria Math" panose="02040503050406030204" pitchFamily="18" charset="0"/>
                          </a:rPr>
                          <m:t>Energy</m:t>
                        </m:r>
                        <m:r>
                          <a:rPr lang="de-DE" sz="1100" b="0" i="0" baseline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de-DE" sz="1100" b="0" i="0" baseline="0">
                            <a:latin typeface="Cambria Math" panose="02040503050406030204" pitchFamily="18" charset="0"/>
                          </a:rPr>
                          <m:t>content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de-DE" sz="1100" b="0" i="0" baseline="0">
                            <a:latin typeface="Cambria Math" panose="02040503050406030204" pitchFamily="18" charset="0"/>
                          </a:rPr>
                          <m:t>Produced</m:t>
                        </m:r>
                        <m:r>
                          <a:rPr lang="de-DE" sz="1100" b="0" i="0" baseline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de-DE" sz="1100" b="0" i="0" baseline="0">
                            <a:latin typeface="Cambria Math" panose="02040503050406030204" pitchFamily="18" charset="0"/>
                          </a:rPr>
                          <m:t>electricity</m:t>
                        </m:r>
                      </m:den>
                    </m:f>
                  </m:oMath>
                </a14:m>
                <a:r>
                  <a:rPr lang="de-DE" sz="1100" i="0" baseline="0">
                    <a:latin typeface="Verdana" panose="020B0604030504040204" pitchFamily="34" charset="0"/>
                    <a:ea typeface="Verdana" panose="020B0604030504040204" pitchFamily="34" charset="0"/>
                  </a:rPr>
                  <a:t> = </a:t>
                </a:r>
                <a14:m>
                  <m:oMath xmlns:m="http://schemas.openxmlformats.org/officeDocument/2006/math">
                    <m:f>
                      <m:fPr>
                        <m:ctrlPr>
                          <a:rPr lang="de-DE" sz="1100" i="1" baseline="0">
                            <a:latin typeface="Cambria Math" panose="02040503050406030204" pitchFamily="18" charset="0"/>
                            <a:ea typeface="Verdana" panose="020B0604030504040204" pitchFamily="34" charset="0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de-DE" sz="1100" b="0" i="0" baseline="0">
                            <a:latin typeface="Cambria Math" panose="02040503050406030204" pitchFamily="18" charset="0"/>
                            <a:ea typeface="Verdana" panose="020B0604030504040204" pitchFamily="34" charset="0"/>
                          </a:rPr>
                          <m:t>W</m:t>
                        </m:r>
                        <m:r>
                          <a:rPr lang="de-DE" sz="1100" b="0" i="0" baseline="0">
                            <a:latin typeface="Cambria Math" panose="02040503050406030204" pitchFamily="18" charset="0"/>
                            <a:ea typeface="Verdana" panose="020B0604030504040204" pitchFamily="34" charset="0"/>
                          </a:rPr>
                          <m:t>80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de-DE" sz="1100" b="0" i="0" baseline="0">
                            <a:latin typeface="Cambria Math" panose="02040503050406030204" pitchFamily="18" charset="0"/>
                            <a:ea typeface="Verdana" panose="020B0604030504040204" pitchFamily="34" charset="0"/>
                          </a:rPr>
                          <m:t>V</m:t>
                        </m:r>
                        <m:r>
                          <a:rPr lang="de-DE" sz="1100" b="0" i="0" baseline="0">
                            <a:latin typeface="Cambria Math" panose="02040503050406030204" pitchFamily="18" charset="0"/>
                            <a:ea typeface="Verdana" panose="020B0604030504040204" pitchFamily="34" charset="0"/>
                          </a:rPr>
                          <m:t>46</m:t>
                        </m:r>
                      </m:den>
                    </m:f>
                  </m:oMath>
                </a14:m>
                <a:endParaRPr lang="de-DE" sz="900" i="0" baseline="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</mc:Choice>
        <mc:Fallback xmlns="">
          <xdr:sp macro="" textlink="">
            <xdr:nvSpPr>
              <xdr:cNvPr id="63" name="Textfeld 62">
                <a:extLst>
                  <a:ext uri="{FF2B5EF4-FFF2-40B4-BE49-F238E27FC236}">
                    <a16:creationId xmlns:a16="http://schemas.microsoft.com/office/drawing/2014/main" id="{00000000-0008-0000-0100-00003F000000}"/>
                  </a:ext>
                </a:extLst>
              </xdr:cNvPr>
              <xdr:cNvSpPr txBox="1"/>
            </xdr:nvSpPr>
            <xdr:spPr>
              <a:xfrm>
                <a:off x="5782242" y="19014071"/>
                <a:ext cx="1756122" cy="475838"/>
              </a:xfrm>
              <a:prstGeom prst="rect">
                <a:avLst/>
              </a:prstGeom>
              <a:solidFill>
                <a:schemeClr val="lt1"/>
              </a:solidFill>
              <a:ln w="9525" cmpd="sng">
                <a:solidFill>
                  <a:schemeClr val="lt1">
                    <a:shade val="50000"/>
                  </a:schemeClr>
                </a:solidFill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ctr"/>
              <a:lstStyle/>
              <a:p>
                <a:pPr algn="l"/>
                <a:r>
                  <a:rPr lang="de-DE" sz="1100" i="0" baseline="0">
                    <a:latin typeface="Cambria Math" panose="02040503050406030204" pitchFamily="18" charset="0"/>
                  </a:rPr>
                  <a:t>(</a:t>
                </a:r>
                <a:r>
                  <a:rPr lang="de-DE" sz="1100" b="0" i="0" baseline="0">
                    <a:latin typeface="Cambria Math" panose="02040503050406030204" pitchFamily="18" charset="0"/>
                  </a:rPr>
                  <a:t>Energy content)/(Produced electricity)</a:t>
                </a:r>
                <a:r>
                  <a:rPr lang="de-DE" sz="1100" i="0" baseline="0">
                    <a:latin typeface="Verdana" panose="020B0604030504040204" pitchFamily="34" charset="0"/>
                    <a:ea typeface="Verdana" panose="020B0604030504040204" pitchFamily="34" charset="0"/>
                  </a:rPr>
                  <a:t> = </a:t>
                </a:r>
                <a:r>
                  <a:rPr lang="de-DE" sz="1100" b="0" i="0" baseline="0">
                    <a:latin typeface="Cambria Math" panose="02040503050406030204" pitchFamily="18" charset="0"/>
                    <a:ea typeface="Verdana" panose="020B0604030504040204" pitchFamily="34" charset="0"/>
                  </a:rPr>
                  <a:t>W80/V46</a:t>
                </a:r>
                <a:endParaRPr lang="de-DE" sz="900" i="0" baseline="0"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xdr:txBody>
          </xdr:sp>
        </mc:Fallback>
      </mc:AlternateContent>
    </xdr:grpSp>
    <xdr:clientData/>
  </xdr:twoCellAnchor>
  <xdr:twoCellAnchor>
    <xdr:from>
      <xdr:col>8</xdr:col>
      <xdr:colOff>303071</xdr:colOff>
      <xdr:row>45</xdr:row>
      <xdr:rowOff>125647</xdr:rowOff>
    </xdr:from>
    <xdr:to>
      <xdr:col>16</xdr:col>
      <xdr:colOff>216480</xdr:colOff>
      <xdr:row>49</xdr:row>
      <xdr:rowOff>19059</xdr:rowOff>
    </xdr:to>
    <xdr:grpSp>
      <xdr:nvGrpSpPr>
        <xdr:cNvPr id="9" name="Gruppier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2673738" y="11008489"/>
          <a:ext cx="2294306" cy="920348"/>
          <a:chOff x="7606265" y="19921774"/>
          <a:chExt cx="2431742" cy="940688"/>
        </a:xfrm>
      </xdr:grpSpPr>
      <xdr:cxnSp macro="">
        <xdr:nvCxnSpPr>
          <xdr:cNvPr id="10" name="Gerade Verbindung mit Pfeil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CxnSpPr/>
        </xdr:nvCxnSpPr>
        <xdr:spPr>
          <a:xfrm>
            <a:off x="7606265" y="20099883"/>
            <a:ext cx="973502" cy="71308"/>
          </a:xfrm>
          <a:prstGeom prst="straightConnector1">
            <a:avLst/>
          </a:prstGeom>
          <a:ln w="31750">
            <a:solidFill>
              <a:srgbClr val="E75113"/>
            </a:solidFill>
            <a:headEnd w="med" len="med"/>
            <a:tailEnd type="triangle" w="med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14" name="Textfeld 13">
            <a:extLst>
              <a:ext uri="{FF2B5EF4-FFF2-40B4-BE49-F238E27FC236}">
                <a16:creationId xmlns:a16="http://schemas.microsoft.com/office/drawing/2014/main" id="{00000000-0008-0000-0100-00000E000000}"/>
              </a:ext>
            </a:extLst>
          </xdr:cNvPr>
          <xdr:cNvSpPr txBox="1"/>
        </xdr:nvSpPr>
        <xdr:spPr>
          <a:xfrm>
            <a:off x="8644472" y="19921774"/>
            <a:ext cx="1393535" cy="94068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DE" sz="900" baseline="0">
                <a:latin typeface="Verdana" panose="020B0604030504040204" pitchFamily="34" charset="0"/>
                <a:ea typeface="Verdana" panose="020B0604030504040204" pitchFamily="34" charset="0"/>
              </a:rPr>
              <a:t>Indication only for biomethane or biogas in m</a:t>
            </a:r>
            <a:r>
              <a:rPr lang="de-DE" sz="900" baseline="30000">
                <a:latin typeface="Verdana" panose="020B0604030504040204" pitchFamily="34" charset="0"/>
                <a:ea typeface="Verdana" panose="020B0604030504040204" pitchFamily="34" charset="0"/>
              </a:rPr>
              <a:t>3</a:t>
            </a:r>
            <a:r>
              <a:rPr lang="de-DE" sz="900" baseline="0">
                <a:latin typeface="Verdana" panose="020B0604030504040204" pitchFamily="34" charset="0"/>
                <a:ea typeface="Verdana" panose="020B0604030504040204" pitchFamily="34" charset="0"/>
              </a:rPr>
              <a:t>. All other biomass types only in t.</a:t>
            </a:r>
          </a:p>
        </xdr:txBody>
      </xdr:sp>
    </xdr:grpSp>
    <xdr:clientData/>
  </xdr:twoCellAnchor>
  <xdr:twoCellAnchor>
    <xdr:from>
      <xdr:col>8</xdr:col>
      <xdr:colOff>277814</xdr:colOff>
      <xdr:row>42</xdr:row>
      <xdr:rowOff>17505</xdr:rowOff>
    </xdr:from>
    <xdr:to>
      <xdr:col>18</xdr:col>
      <xdr:colOff>198433</xdr:colOff>
      <xdr:row>45</xdr:row>
      <xdr:rowOff>85718</xdr:rowOff>
    </xdr:to>
    <xdr:grpSp>
      <xdr:nvGrpSpPr>
        <xdr:cNvPr id="19" name="Gruppieren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GrpSpPr/>
      </xdr:nvGrpSpPr>
      <xdr:grpSpPr>
        <a:xfrm>
          <a:off x="2651656" y="10156338"/>
          <a:ext cx="2891008" cy="812222"/>
          <a:chOff x="5896676" y="20237470"/>
          <a:chExt cx="3064004" cy="804558"/>
        </a:xfrm>
      </xdr:grpSpPr>
      <xdr:cxnSp macro="">
        <xdr:nvCxnSpPr>
          <xdr:cNvPr id="21" name="Gerade Verbindung mit Pfeil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CxnSpPr>
            <a:endCxn id="22" idx="1"/>
          </xdr:cNvCxnSpPr>
        </xdr:nvCxnSpPr>
        <xdr:spPr>
          <a:xfrm>
            <a:off x="5896676" y="20560403"/>
            <a:ext cx="1933764" cy="79353"/>
          </a:xfrm>
          <a:prstGeom prst="straightConnector1">
            <a:avLst/>
          </a:prstGeom>
          <a:ln w="31750">
            <a:solidFill>
              <a:srgbClr val="E75113"/>
            </a:solidFill>
            <a:headEnd w="med" len="med"/>
            <a:tailEnd type="triangle" w="med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22" name="Textfeld 21">
            <a:extLst>
              <a:ext uri="{FF2B5EF4-FFF2-40B4-BE49-F238E27FC236}">
                <a16:creationId xmlns:a16="http://schemas.microsoft.com/office/drawing/2014/main" id="{00000000-0008-0000-0100-000016000000}"/>
              </a:ext>
            </a:extLst>
          </xdr:cNvPr>
          <xdr:cNvSpPr txBox="1"/>
        </xdr:nvSpPr>
        <xdr:spPr>
          <a:xfrm>
            <a:off x="7830440" y="20237470"/>
            <a:ext cx="1130240" cy="80455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DE" sz="900" baseline="0">
                <a:latin typeface="Verdana" panose="020B0604030504040204" pitchFamily="34" charset="0"/>
                <a:ea typeface="Verdana" panose="020B0604030504040204" pitchFamily="34" charset="0"/>
              </a:rPr>
              <a:t>See "SURE Technical Guidance on Mass Balancing"</a:t>
            </a:r>
          </a:p>
        </xdr:txBody>
      </xdr:sp>
    </xdr:grpSp>
    <xdr:clientData/>
  </xdr:twoCellAnchor>
  <xdr:twoCellAnchor>
    <xdr:from>
      <xdr:col>5</xdr:col>
      <xdr:colOff>87311</xdr:colOff>
      <xdr:row>20</xdr:row>
      <xdr:rowOff>163524</xdr:rowOff>
    </xdr:from>
    <xdr:to>
      <xdr:col>12</xdr:col>
      <xdr:colOff>230187</xdr:colOff>
      <xdr:row>23</xdr:row>
      <xdr:rowOff>198449</xdr:rowOff>
    </xdr:to>
    <xdr:grpSp>
      <xdr:nvGrpSpPr>
        <xdr:cNvPr id="26" name="Gruppieren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GrpSpPr/>
      </xdr:nvGrpSpPr>
      <xdr:grpSpPr>
        <a:xfrm>
          <a:off x="1572153" y="5112643"/>
          <a:ext cx="2221090" cy="775759"/>
          <a:chOff x="6155145" y="19722915"/>
          <a:chExt cx="2327956" cy="762638"/>
        </a:xfrm>
      </xdr:grpSpPr>
      <xdr:cxnSp macro="">
        <xdr:nvCxnSpPr>
          <xdr:cNvPr id="27" name="Gerade Verbindung mit Pfeil 26">
            <a:extLst>
              <a:ext uri="{FF2B5EF4-FFF2-40B4-BE49-F238E27FC236}">
                <a16:creationId xmlns:a16="http://schemas.microsoft.com/office/drawing/2014/main" id="{00000000-0008-0000-0100-00001B000000}"/>
              </a:ext>
            </a:extLst>
          </xdr:cNvPr>
          <xdr:cNvCxnSpPr/>
        </xdr:nvCxnSpPr>
        <xdr:spPr>
          <a:xfrm flipV="1">
            <a:off x="6155145" y="20062724"/>
            <a:ext cx="1198348" cy="422829"/>
          </a:xfrm>
          <a:prstGeom prst="straightConnector1">
            <a:avLst/>
          </a:prstGeom>
          <a:ln w="31750">
            <a:solidFill>
              <a:srgbClr val="E75113"/>
            </a:solidFill>
            <a:headEnd w="med" len="med"/>
            <a:tailEnd type="triangle" w="med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28" name="Textfeld 27">
            <a:extLst>
              <a:ext uri="{FF2B5EF4-FFF2-40B4-BE49-F238E27FC236}">
                <a16:creationId xmlns:a16="http://schemas.microsoft.com/office/drawing/2014/main" id="{00000000-0008-0000-0100-00001C000000}"/>
              </a:ext>
            </a:extLst>
          </xdr:cNvPr>
          <xdr:cNvSpPr txBox="1"/>
        </xdr:nvSpPr>
        <xdr:spPr>
          <a:xfrm>
            <a:off x="7423158" y="19722915"/>
            <a:ext cx="1059943" cy="574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DE" sz="900" baseline="0">
                <a:latin typeface="Verdana" panose="020B0604030504040204" pitchFamily="34" charset="0"/>
                <a:ea typeface="Verdana" panose="020B0604030504040204" pitchFamily="34" charset="0"/>
              </a:rPr>
              <a:t>Number of valid SURE Certificate</a:t>
            </a:r>
          </a:p>
        </xdr:txBody>
      </xdr:sp>
    </xdr:grpSp>
    <xdr:clientData/>
  </xdr:twoCellAnchor>
  <xdr:twoCellAnchor>
    <xdr:from>
      <xdr:col>17</xdr:col>
      <xdr:colOff>30161</xdr:colOff>
      <xdr:row>20</xdr:row>
      <xdr:rowOff>201644</xdr:rowOff>
    </xdr:from>
    <xdr:to>
      <xdr:col>29</xdr:col>
      <xdr:colOff>23813</xdr:colOff>
      <xdr:row>24</xdr:row>
      <xdr:rowOff>198448</xdr:rowOff>
    </xdr:to>
    <xdr:grpSp>
      <xdr:nvGrpSpPr>
        <xdr:cNvPr id="38" name="Gruppieren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GrpSpPr/>
      </xdr:nvGrpSpPr>
      <xdr:grpSpPr>
        <a:xfrm>
          <a:off x="5078058" y="5150763"/>
          <a:ext cx="3549652" cy="984582"/>
          <a:chOff x="6155145" y="19753854"/>
          <a:chExt cx="3748363" cy="964136"/>
        </a:xfrm>
      </xdr:grpSpPr>
      <xdr:cxnSp macro="">
        <xdr:nvCxnSpPr>
          <xdr:cNvPr id="39" name="Gerade Verbindung mit Pfeil 38">
            <a:extLst>
              <a:ext uri="{FF2B5EF4-FFF2-40B4-BE49-F238E27FC236}">
                <a16:creationId xmlns:a16="http://schemas.microsoft.com/office/drawing/2014/main" id="{00000000-0008-0000-0100-000027000000}"/>
              </a:ext>
            </a:extLst>
          </xdr:cNvPr>
          <xdr:cNvCxnSpPr/>
        </xdr:nvCxnSpPr>
        <xdr:spPr>
          <a:xfrm flipV="1">
            <a:off x="6155145" y="20118905"/>
            <a:ext cx="1841028" cy="366648"/>
          </a:xfrm>
          <a:prstGeom prst="straightConnector1">
            <a:avLst/>
          </a:prstGeom>
          <a:ln w="31750">
            <a:solidFill>
              <a:srgbClr val="E75113"/>
            </a:solidFill>
            <a:headEnd w="med" len="med"/>
            <a:tailEnd type="triangle" w="med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40" name="Textfeld 39">
            <a:extLst>
              <a:ext uri="{FF2B5EF4-FFF2-40B4-BE49-F238E27FC236}">
                <a16:creationId xmlns:a16="http://schemas.microsoft.com/office/drawing/2014/main" id="{00000000-0008-0000-0100-000028000000}"/>
              </a:ext>
            </a:extLst>
          </xdr:cNvPr>
          <xdr:cNvSpPr txBox="1"/>
        </xdr:nvSpPr>
        <xdr:spPr>
          <a:xfrm>
            <a:off x="8111505" y="19753854"/>
            <a:ext cx="1792003" cy="964136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DE" sz="900" baseline="0">
                <a:latin typeface="Verdana" panose="020B0604030504040204" pitchFamily="34" charset="0"/>
                <a:ea typeface="Verdana" panose="020B0604030504040204" pitchFamily="34" charset="0"/>
              </a:rPr>
              <a:t>Only optional: Number of valid SURE Certificate or from another voluntary scheme recognised under Directive (EU) 2018/2001 Art. (4) or (6) (RED II)</a:t>
            </a:r>
          </a:p>
          <a:p>
            <a:pPr algn="l"/>
            <a:endParaRPr lang="de-DE" sz="900" baseline="0"/>
          </a:p>
        </xdr:txBody>
      </xdr:sp>
    </xdr:grpSp>
    <xdr:clientData/>
  </xdr:twoCellAnchor>
  <xdr:twoCellAnchor>
    <xdr:from>
      <xdr:col>20</xdr:col>
      <xdr:colOff>267890</xdr:colOff>
      <xdr:row>75</xdr:row>
      <xdr:rowOff>83344</xdr:rowOff>
    </xdr:from>
    <xdr:to>
      <xdr:col>22</xdr:col>
      <xdr:colOff>148828</xdr:colOff>
      <xdr:row>84</xdr:row>
      <xdr:rowOff>140097</xdr:rowOff>
    </xdr:to>
    <xdr:cxnSp macro="">
      <xdr:nvCxnSpPr>
        <xdr:cNvPr id="50" name="Gerade Verbindung mit Pfeil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CxnSpPr/>
      </xdr:nvCxnSpPr>
      <xdr:spPr>
        <a:xfrm flipH="1">
          <a:off x="6578203" y="18657094"/>
          <a:ext cx="511969" cy="2307034"/>
        </a:xfrm>
        <a:prstGeom prst="straightConnector1">
          <a:avLst/>
        </a:prstGeom>
        <a:ln w="22225">
          <a:solidFill>
            <a:srgbClr val="E75113">
              <a:alpha val="71000"/>
            </a:srgbClr>
          </a:solidFill>
          <a:prstDash val="sysDash"/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20</xdr:col>
      <xdr:colOff>267890</xdr:colOff>
      <xdr:row>75</xdr:row>
      <xdr:rowOff>83344</xdr:rowOff>
    </xdr:from>
    <xdr:to>
      <xdr:col>22</xdr:col>
      <xdr:colOff>145653</xdr:colOff>
      <xdr:row>84</xdr:row>
      <xdr:rowOff>140097</xdr:rowOff>
    </xdr:to>
    <xdr:cxnSp macro="">
      <xdr:nvCxnSpPr>
        <xdr:cNvPr id="4096" name="Gerade Verbindung mit Pfeil 4095">
          <a:extLst>
            <a:ext uri="{FF2B5EF4-FFF2-40B4-BE49-F238E27FC236}">
              <a16:creationId xmlns:a16="http://schemas.microsoft.com/office/drawing/2014/main" id="{00000000-0008-0000-0100-000000100000}"/>
            </a:ext>
          </a:extLst>
        </xdr:cNvPr>
        <xdr:cNvCxnSpPr/>
      </xdr:nvCxnSpPr>
      <xdr:spPr>
        <a:xfrm flipH="1">
          <a:off x="6578203" y="18657094"/>
          <a:ext cx="508794" cy="2307034"/>
        </a:xfrm>
        <a:prstGeom prst="straightConnector1">
          <a:avLst/>
        </a:prstGeom>
        <a:ln w="22225">
          <a:solidFill>
            <a:srgbClr val="E75113">
              <a:alpha val="71000"/>
            </a:srgbClr>
          </a:solidFill>
          <a:prstDash val="sysDash"/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157163</xdr:colOff>
      <xdr:row>69</xdr:row>
      <xdr:rowOff>26987</xdr:rowOff>
    </xdr:from>
    <xdr:to>
      <xdr:col>23</xdr:col>
      <xdr:colOff>300831</xdr:colOff>
      <xdr:row>84</xdr:row>
      <xdr:rowOff>169863</xdr:rowOff>
    </xdr:to>
    <xdr:cxnSp macro="">
      <xdr:nvCxnSpPr>
        <xdr:cNvPr id="4097" name="Gerade Verbindung mit Pfeil 4096">
          <a:extLst>
            <a:ext uri="{FF2B5EF4-FFF2-40B4-BE49-F238E27FC236}">
              <a16:creationId xmlns:a16="http://schemas.microsoft.com/office/drawing/2014/main" id="{00000000-0008-0000-0100-000001100000}"/>
            </a:ext>
          </a:extLst>
        </xdr:cNvPr>
        <xdr:cNvCxnSpPr/>
      </xdr:nvCxnSpPr>
      <xdr:spPr>
        <a:xfrm>
          <a:off x="7098507" y="17100550"/>
          <a:ext cx="459183" cy="3893344"/>
        </a:xfrm>
        <a:prstGeom prst="straightConnector1">
          <a:avLst/>
        </a:prstGeom>
        <a:ln w="22225">
          <a:solidFill>
            <a:srgbClr val="0068B4">
              <a:alpha val="71000"/>
            </a:srgbClr>
          </a:solidFill>
          <a:prstDash val="sysDash"/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46</xdr:col>
      <xdr:colOff>109828</xdr:colOff>
      <xdr:row>82</xdr:row>
      <xdr:rowOff>152257</xdr:rowOff>
    </xdr:from>
    <xdr:to>
      <xdr:col>49</xdr:col>
      <xdr:colOff>124116</xdr:colOff>
      <xdr:row>84</xdr:row>
      <xdr:rowOff>65812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449283" y="20535757"/>
          <a:ext cx="952644" cy="412607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>
    <xdr:from>
      <xdr:col>25</xdr:col>
      <xdr:colOff>217489</xdr:colOff>
      <xdr:row>87</xdr:row>
      <xdr:rowOff>142877</xdr:rowOff>
    </xdr:from>
    <xdr:to>
      <xdr:col>27</xdr:col>
      <xdr:colOff>312739</xdr:colOff>
      <xdr:row>87</xdr:row>
      <xdr:rowOff>142877</xdr:rowOff>
    </xdr:to>
    <xdr:cxnSp macro="">
      <xdr:nvCxnSpPr>
        <xdr:cNvPr id="18" name="Gerade Verbindung mit Pfeil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8154989" y="21391565"/>
          <a:ext cx="730250" cy="0"/>
        </a:xfrm>
        <a:prstGeom prst="straightConnector1">
          <a:avLst/>
        </a:prstGeom>
        <a:ln w="31750">
          <a:solidFill>
            <a:srgbClr val="E75113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28577</xdr:colOff>
      <xdr:row>86</xdr:row>
      <xdr:rowOff>207818</xdr:rowOff>
    </xdr:from>
    <xdr:to>
      <xdr:col>32</xdr:col>
      <xdr:colOff>303068</xdr:colOff>
      <xdr:row>88</xdr:row>
      <xdr:rowOff>153989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3" name="Textfeld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SpPr txBox="1"/>
          </xdr:nvSpPr>
          <xdr:spPr>
            <a:xfrm>
              <a:off x="8878168" y="21327341"/>
              <a:ext cx="1538718" cy="43973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f>
                      <m:fPr>
                        <m:ctrlPr>
                          <a:rPr lang="de-DE" sz="9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900" b="0" i="1">
                            <a:latin typeface="Cambria Math" panose="02040503050406030204" pitchFamily="18" charset="0"/>
                          </a:rPr>
                          <m:t>80− </m:t>
                        </m:r>
                        <m:f>
                          <m:fPr>
                            <m:ctrlPr>
                              <a:rPr lang="de-DE" sz="9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DE" sz="9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</m:num>
                          <m:den>
                            <m:r>
                              <a:rPr lang="el-GR" sz="900" b="0" i="1">
                                <a:latin typeface="Cambria Math" panose="02040503050406030204" pitchFamily="18" charset="0"/>
                              </a:rPr>
                              <m:t>𝜂</m:t>
                            </m:r>
                            <m:r>
                              <a:rPr lang="de-DE" sz="900" b="0" i="1" baseline="-25000">
                                <a:latin typeface="Cambria Math" panose="02040503050406030204" pitchFamily="18" charset="0"/>
                              </a:rPr>
                              <m:t>h</m:t>
                            </m:r>
                          </m:den>
                        </m:f>
                      </m:num>
                      <m:den>
                        <m:r>
                          <a:rPr lang="de-DE" sz="900" b="0" i="1">
                            <a:latin typeface="Cambria Math" panose="02040503050406030204" pitchFamily="18" charset="0"/>
                          </a:rPr>
                          <m:t>80</m:t>
                        </m:r>
                      </m:den>
                    </m:f>
                    <m:r>
                      <a:rPr lang="de-DE" sz="9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9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de-DE" sz="900" b="0" i="1">
                        <a:latin typeface="Cambria Math" panose="02040503050406030204" pitchFamily="18" charset="0"/>
                      </a:rPr>
                      <m:t> </m:t>
                    </m:r>
                    <m:f>
                      <m:fPr>
                        <m:ctrlPr>
                          <a:rPr lang="de-DE" sz="9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900" b="0" i="1">
                            <a:latin typeface="Cambria Math" panose="02040503050406030204" pitchFamily="18" charset="0"/>
                          </a:rPr>
                          <m:t>80 − </m:t>
                        </m:r>
                        <m:f>
                          <m:fPr>
                            <m:ctrlPr>
                              <a:rPr lang="de-DE" sz="9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DE" sz="900" b="0" i="1">
                                <a:latin typeface="Cambria Math" panose="02040503050406030204" pitchFamily="18" charset="0"/>
                              </a:rPr>
                              <m:t>𝑊</m:t>
                            </m:r>
                            <m:r>
                              <a:rPr lang="de-DE" sz="900" b="0" i="1">
                                <a:latin typeface="Cambria Math" panose="02040503050406030204" pitchFamily="18" charset="0"/>
                              </a:rPr>
                              <m:t>74</m:t>
                            </m:r>
                          </m:num>
                          <m:den>
                            <m:r>
                              <a:rPr lang="de-DE" sz="9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de-DE" sz="900" b="0" i="1">
                                <a:latin typeface="Cambria Math" panose="02040503050406030204" pitchFamily="18" charset="0"/>
                              </a:rPr>
                              <m:t>80</m:t>
                            </m:r>
                          </m:den>
                        </m:f>
                      </m:num>
                      <m:den>
                        <m:r>
                          <a:rPr lang="de-DE" sz="900" b="0" i="1">
                            <a:latin typeface="Cambria Math" panose="02040503050406030204" pitchFamily="18" charset="0"/>
                          </a:rPr>
                          <m:t>80</m:t>
                        </m:r>
                      </m:den>
                    </m:f>
                  </m:oMath>
                </m:oMathPara>
              </a14:m>
              <a:endParaRPr lang="de-DE" sz="700"/>
            </a:p>
          </xdr:txBody>
        </xdr:sp>
      </mc:Choice>
      <mc:Fallback xmlns="">
        <xdr:sp macro="" textlink="">
          <xdr:nvSpPr>
            <xdr:cNvPr id="23" name="Textfeld 22">
              <a:extLst>
                <a:ext uri="{FF2B5EF4-FFF2-40B4-BE49-F238E27FC236}">
                  <a16:creationId xmlns:a16="http://schemas.microsoft.com/office/drawing/2014/main" id="{00000000-0008-0000-0100-000017000000}"/>
                </a:ext>
              </a:extLst>
            </xdr:cNvPr>
            <xdr:cNvSpPr txBox="1"/>
          </xdr:nvSpPr>
          <xdr:spPr>
            <a:xfrm>
              <a:off x="8878168" y="21327341"/>
              <a:ext cx="1538718" cy="43973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:r>
                <a:rPr lang="de-DE" sz="900" i="0">
                  <a:latin typeface="Cambria Math" panose="02040503050406030204" pitchFamily="18" charset="0"/>
                </a:rPr>
                <a:t>(</a:t>
              </a:r>
              <a:r>
                <a:rPr lang="de-DE" sz="900" b="0" i="0">
                  <a:latin typeface="Cambria Math" panose="02040503050406030204" pitchFamily="18" charset="0"/>
                </a:rPr>
                <a:t>80− 𝐸/</a:t>
              </a:r>
              <a:r>
                <a:rPr lang="el-GR" sz="900" b="0" i="0">
                  <a:latin typeface="Cambria Math" panose="02040503050406030204" pitchFamily="18" charset="0"/>
                </a:rPr>
                <a:t>𝜂</a:t>
              </a:r>
              <a:r>
                <a:rPr lang="de-DE" sz="900" b="0" i="0" baseline="-25000">
                  <a:latin typeface="Cambria Math" panose="02040503050406030204" pitchFamily="18" charset="0"/>
                </a:rPr>
                <a:t>ℎ)/</a:t>
              </a:r>
              <a:r>
                <a:rPr lang="de-DE" sz="900" b="0" i="0">
                  <a:latin typeface="Cambria Math" panose="02040503050406030204" pitchFamily="18" charset="0"/>
                </a:rPr>
                <a:t>80  </a:t>
              </a:r>
              <a:r>
                <a:rPr lang="de-DE" sz="900" i="0">
                  <a:latin typeface="Cambria Math" panose="02040503050406030204" pitchFamily="18" charset="0"/>
                </a:rPr>
                <a:t>=</a:t>
              </a:r>
              <a:r>
                <a:rPr lang="de-DE" sz="900" b="0" i="0">
                  <a:latin typeface="Cambria Math" panose="02040503050406030204" pitchFamily="18" charset="0"/>
                </a:rPr>
                <a:t>  (80 − 𝑊74/𝑃80)/80</a:t>
              </a:r>
              <a:endParaRPr lang="de-DE" sz="700"/>
            </a:p>
          </xdr:txBody>
        </xdr:sp>
      </mc:Fallback>
    </mc:AlternateContent>
    <xdr:clientData/>
  </xdr:twoCellAnchor>
  <xdr:twoCellAnchor>
    <xdr:from>
      <xdr:col>25</xdr:col>
      <xdr:colOff>220664</xdr:colOff>
      <xdr:row>89</xdr:row>
      <xdr:rowOff>146065</xdr:rowOff>
    </xdr:from>
    <xdr:to>
      <xdr:col>27</xdr:col>
      <xdr:colOff>315914</xdr:colOff>
      <xdr:row>89</xdr:row>
      <xdr:rowOff>146065</xdr:rowOff>
    </xdr:to>
    <xdr:cxnSp macro="">
      <xdr:nvCxnSpPr>
        <xdr:cNvPr id="25" name="Gerade Verbindung mit Pfeil 24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CxnSpPr/>
      </xdr:nvCxnSpPr>
      <xdr:spPr>
        <a:xfrm>
          <a:off x="8158164" y="21886878"/>
          <a:ext cx="730250" cy="0"/>
        </a:xfrm>
        <a:prstGeom prst="straightConnector1">
          <a:avLst/>
        </a:prstGeom>
        <a:ln w="31750">
          <a:solidFill>
            <a:srgbClr val="E75113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34928</xdr:colOff>
      <xdr:row>88</xdr:row>
      <xdr:rowOff>179401</xdr:rowOff>
    </xdr:from>
    <xdr:to>
      <xdr:col>32</xdr:col>
      <xdr:colOff>303068</xdr:colOff>
      <xdr:row>90</xdr:row>
      <xdr:rowOff>160352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9" name="Textfeld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 txBox="1"/>
          </xdr:nvSpPr>
          <xdr:spPr>
            <a:xfrm>
              <a:off x="8884519" y="21792492"/>
              <a:ext cx="1532367" cy="47451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f>
                      <m:fPr>
                        <m:ctrlPr>
                          <a:rPr lang="de-DE" sz="9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900" b="0" i="1">
                            <a:latin typeface="Cambria Math" panose="02040503050406030204" pitchFamily="18" charset="0"/>
                          </a:rPr>
                          <m:t>124 − </m:t>
                        </m:r>
                        <m:f>
                          <m:fPr>
                            <m:ctrlPr>
                              <a:rPr lang="de-DE" sz="9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DE" sz="900" b="0" i="1">
                                <a:latin typeface="Cambria Math" panose="02040503050406030204" pitchFamily="18" charset="0"/>
                              </a:rPr>
                              <m:t>𝐸</m:t>
                            </m:r>
                          </m:num>
                          <m:den>
                            <m:r>
                              <a:rPr lang="de-DE" sz="900" b="0" i="1">
                                <a:latin typeface="Cambria Math" panose="02040503050406030204" pitchFamily="18" charset="0"/>
                              </a:rPr>
                              <m:t>𝜂</m:t>
                            </m:r>
                            <m:r>
                              <a:rPr lang="de-DE" sz="900" b="0" i="1" baseline="-25000">
                                <a:latin typeface="Cambria Math" panose="02040503050406030204" pitchFamily="18" charset="0"/>
                              </a:rPr>
                              <m:t>𝑒𝑙</m:t>
                            </m:r>
                          </m:den>
                        </m:f>
                      </m:num>
                      <m:den>
                        <m:r>
                          <a:rPr lang="de-DE" sz="900" b="0" i="1">
                            <a:latin typeface="Cambria Math" panose="02040503050406030204" pitchFamily="18" charset="0"/>
                          </a:rPr>
                          <m:t>124</m:t>
                        </m:r>
                      </m:den>
                    </m:f>
                    <m:r>
                      <a:rPr lang="de-DE" sz="900" b="0" i="1">
                        <a:latin typeface="Cambria Math" panose="02040503050406030204" pitchFamily="18" charset="0"/>
                      </a:rPr>
                      <m:t> </m:t>
                    </m:r>
                    <m:r>
                      <a:rPr lang="de-DE" sz="900" i="1">
                        <a:latin typeface="Cambria Math" panose="02040503050406030204" pitchFamily="18" charset="0"/>
                      </a:rPr>
                      <m:t>=</m:t>
                    </m:r>
                    <m:r>
                      <a:rPr lang="de-DE" sz="900" b="0" i="1">
                        <a:latin typeface="Cambria Math" panose="02040503050406030204" pitchFamily="18" charset="0"/>
                      </a:rPr>
                      <m:t> </m:t>
                    </m:r>
                    <m:f>
                      <m:fPr>
                        <m:ctrlPr>
                          <a:rPr lang="de-DE" sz="90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900" b="0" i="1">
                            <a:latin typeface="Cambria Math" panose="02040503050406030204" pitchFamily="18" charset="0"/>
                          </a:rPr>
                          <m:t>124 − </m:t>
                        </m:r>
                        <m:f>
                          <m:fPr>
                            <m:ctrlPr>
                              <a:rPr lang="de-DE" sz="900" b="0" i="1">
                                <a:latin typeface="Cambria Math" panose="02040503050406030204" pitchFamily="18" charset="0"/>
                              </a:rPr>
                            </m:ctrlPr>
                          </m:fPr>
                          <m:num>
                            <m:r>
                              <a:rPr lang="de-DE" sz="900" b="0" i="1">
                                <a:latin typeface="Cambria Math" panose="02040503050406030204" pitchFamily="18" charset="0"/>
                              </a:rPr>
                              <m:t>𝑊</m:t>
                            </m:r>
                            <m:r>
                              <a:rPr lang="de-DE" sz="900" b="0" i="1">
                                <a:latin typeface="Cambria Math" panose="02040503050406030204" pitchFamily="18" charset="0"/>
                              </a:rPr>
                              <m:t>74</m:t>
                            </m:r>
                          </m:num>
                          <m:den>
                            <m:r>
                              <a:rPr lang="de-DE" sz="90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de-DE" sz="900" b="0" i="1">
                                <a:latin typeface="Cambria Math" panose="02040503050406030204" pitchFamily="18" charset="0"/>
                              </a:rPr>
                              <m:t>80</m:t>
                            </m:r>
                          </m:den>
                        </m:f>
                      </m:num>
                      <m:den>
                        <m:r>
                          <a:rPr lang="de-DE" sz="900" b="0" i="1">
                            <a:latin typeface="Cambria Math" panose="02040503050406030204" pitchFamily="18" charset="0"/>
                          </a:rPr>
                          <m:t>124</m:t>
                        </m:r>
                      </m:den>
                    </m:f>
                  </m:oMath>
                </m:oMathPara>
              </a14:m>
              <a:endParaRPr lang="de-DE" sz="700"/>
            </a:p>
          </xdr:txBody>
        </xdr:sp>
      </mc:Choice>
      <mc:Fallback xmlns="">
        <xdr:sp macro="" textlink="">
          <xdr:nvSpPr>
            <xdr:cNvPr id="29" name="Textfeld 28">
              <a:extLst>
                <a:ext uri="{FF2B5EF4-FFF2-40B4-BE49-F238E27FC236}">
                  <a16:creationId xmlns:a16="http://schemas.microsoft.com/office/drawing/2014/main" id="{00000000-0008-0000-0100-00001D000000}"/>
                </a:ext>
              </a:extLst>
            </xdr:cNvPr>
            <xdr:cNvSpPr txBox="1"/>
          </xdr:nvSpPr>
          <xdr:spPr>
            <a:xfrm>
              <a:off x="8884519" y="21792492"/>
              <a:ext cx="1532367" cy="47451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:r>
                <a:rPr lang="de-DE" sz="900" i="0">
                  <a:latin typeface="Cambria Math" panose="02040503050406030204" pitchFamily="18" charset="0"/>
                </a:rPr>
                <a:t>(</a:t>
              </a:r>
              <a:r>
                <a:rPr lang="de-DE" sz="900" b="0" i="0">
                  <a:latin typeface="Cambria Math" panose="02040503050406030204" pitchFamily="18" charset="0"/>
                </a:rPr>
                <a:t>124 − 𝐸/𝜂</a:t>
              </a:r>
              <a:r>
                <a:rPr lang="de-DE" sz="900" b="0" i="0" baseline="-25000">
                  <a:latin typeface="Cambria Math" panose="02040503050406030204" pitchFamily="18" charset="0"/>
                </a:rPr>
                <a:t>𝑒𝑙)/</a:t>
              </a:r>
              <a:r>
                <a:rPr lang="de-DE" sz="900" b="0" i="0">
                  <a:latin typeface="Cambria Math" panose="02040503050406030204" pitchFamily="18" charset="0"/>
                </a:rPr>
                <a:t>124  </a:t>
              </a:r>
              <a:r>
                <a:rPr lang="de-DE" sz="900" i="0">
                  <a:latin typeface="Cambria Math" panose="02040503050406030204" pitchFamily="18" charset="0"/>
                </a:rPr>
                <a:t>=</a:t>
              </a:r>
              <a:r>
                <a:rPr lang="de-DE" sz="900" b="0" i="0">
                  <a:latin typeface="Cambria Math" panose="02040503050406030204" pitchFamily="18" charset="0"/>
                </a:rPr>
                <a:t>  (124 − 𝑊74/𝑃80)/124</a:t>
              </a:r>
              <a:endParaRPr lang="de-DE" sz="700"/>
            </a:p>
          </xdr:txBody>
        </xdr:sp>
      </mc:Fallback>
    </mc:AlternateContent>
    <xdr:clientData/>
  </xdr:twoCellAnchor>
  <xdr:twoCellAnchor>
    <xdr:from>
      <xdr:col>25</xdr:col>
      <xdr:colOff>217489</xdr:colOff>
      <xdr:row>92</xdr:row>
      <xdr:rowOff>158777</xdr:rowOff>
    </xdr:from>
    <xdr:to>
      <xdr:col>27</xdr:col>
      <xdr:colOff>312739</xdr:colOff>
      <xdr:row>92</xdr:row>
      <xdr:rowOff>158777</xdr:rowOff>
    </xdr:to>
    <xdr:cxnSp macro="">
      <xdr:nvCxnSpPr>
        <xdr:cNvPr id="33" name="Gerade Verbindung mit Pfeil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>
          <a:off x="8154989" y="22637777"/>
          <a:ext cx="730250" cy="0"/>
        </a:xfrm>
        <a:prstGeom prst="straightConnector1">
          <a:avLst/>
        </a:prstGeom>
        <a:ln w="31750">
          <a:solidFill>
            <a:srgbClr val="E75113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47627</xdr:colOff>
      <xdr:row>91</xdr:row>
      <xdr:rowOff>177823</xdr:rowOff>
    </xdr:from>
    <xdr:to>
      <xdr:col>41</xdr:col>
      <xdr:colOff>178593</xdr:colOff>
      <xdr:row>93</xdr:row>
      <xdr:rowOff>158774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7" name="Textfeld 36">
              <a:extLst>
                <a:ext uri="{FF2B5EF4-FFF2-40B4-BE49-F238E27FC236}">
                  <a16:creationId xmlns:a16="http://schemas.microsoft.com/office/drawing/2014/main" id="{00000000-0008-0000-0100-000025000000}"/>
                </a:ext>
              </a:extLst>
            </xdr:cNvPr>
            <xdr:cNvSpPr txBox="1"/>
          </xdr:nvSpPr>
          <xdr:spPr>
            <a:xfrm>
              <a:off x="8882065" y="22805651"/>
              <a:ext cx="4232669" cy="48101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f>
                      <m:fPr>
                        <m:ctrlPr>
                          <a:rPr lang="de-DE" sz="900" b="0" i="1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de-DE" sz="900" b="0" i="1">
                            <a:latin typeface="Cambria Math" panose="02040503050406030204" pitchFamily="18" charset="0"/>
                          </a:rPr>
                          <m:t>183 − </m:t>
                        </m:r>
                        <m:d>
                          <m:dPr>
                            <m:ctrlPr>
                              <a:rPr lang="de-DE" sz="9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de-DE" sz="9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de-DE" sz="900" b="0" i="1">
                                    <a:latin typeface="Cambria Math" panose="02040503050406030204" pitchFamily="18" charset="0"/>
                                  </a:rPr>
                                  <m:t>𝐸</m:t>
                                </m:r>
                              </m:num>
                              <m:den>
                                <m:r>
                                  <a:rPr lang="de-DE" sz="900" b="0" i="1">
                                    <a:latin typeface="Cambria Math" panose="02040503050406030204" pitchFamily="18" charset="0"/>
                                  </a:rPr>
                                  <m:t>𝜂</m:t>
                                </m:r>
                                <m:r>
                                  <a:rPr lang="de-DE" sz="900" b="0" i="1" baseline="-25000">
                                    <a:latin typeface="Cambria Math" panose="02040503050406030204" pitchFamily="18" charset="0"/>
                                  </a:rPr>
                                  <m:t>𝑒𝑙</m:t>
                                </m:r>
                              </m:den>
                            </m:f>
                          </m:e>
                        </m:d>
                        <m:r>
                          <a:rPr lang="de-DE" sz="900" b="0" i="1">
                            <a:latin typeface="Cambria Math" panose="02040503050406030204" pitchFamily="18" charset="0"/>
                          </a:rPr>
                          <m:t>∗</m:t>
                        </m:r>
                        <m:d>
                          <m:dPr>
                            <m:ctrlPr>
                              <a:rPr lang="de-DE" sz="900" b="0" i="1">
                                <a:latin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de-DE" sz="900" b="0" i="1">
                                    <a:latin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de-DE" sz="900" b="0" i="1">
                                    <a:latin typeface="Cambria Math" panose="02040503050406030204" pitchFamily="18" charset="0"/>
                                  </a:rPr>
                                  <m:t>𝐶</m:t>
                                </m:r>
                                <m:r>
                                  <a:rPr lang="de-DE" sz="900" b="0" i="1" baseline="-25000">
                                    <a:latin typeface="Cambria Math" panose="02040503050406030204" pitchFamily="18" charset="0"/>
                                  </a:rPr>
                                  <m:t>𝑒𝑙</m:t>
                                </m:r>
                                <m:r>
                                  <a:rPr lang="de-DE" sz="900" b="0" i="1">
                                    <a:latin typeface="Cambria Math" panose="02040503050406030204" pitchFamily="18" charset="0"/>
                                  </a:rPr>
                                  <m:t>∗</m:t>
                                </m:r>
                                <m:r>
                                  <a:rPr lang="de-DE" sz="900" b="0" i="1">
                                    <a:latin typeface="Cambria Math" panose="02040503050406030204" pitchFamily="18" charset="0"/>
                                  </a:rPr>
                                  <m:t>𝜂</m:t>
                                </m:r>
                                <m:r>
                                  <a:rPr lang="de-DE" sz="900" b="0" i="1" baseline="-25000">
                                    <a:latin typeface="Cambria Math" panose="02040503050406030204" pitchFamily="18" charset="0"/>
                                  </a:rPr>
                                  <m:t>𝑒𝑙</m:t>
                                </m:r>
                              </m:num>
                              <m:den>
                                <m:r>
                                  <a:rPr lang="de-DE" sz="900" b="0" i="1">
                                    <a:latin typeface="Cambria Math" panose="02040503050406030204" pitchFamily="18" charset="0"/>
                                  </a:rPr>
                                  <m:t>𝐶</m:t>
                                </m:r>
                                <m:r>
                                  <a:rPr lang="de-DE" sz="900" b="0" i="1" baseline="-25000">
                                    <a:latin typeface="Cambria Math" panose="02040503050406030204" pitchFamily="18" charset="0"/>
                                  </a:rPr>
                                  <m:t>𝑒𝑙</m:t>
                                </m:r>
                                <m:r>
                                  <a:rPr lang="de-DE" sz="900" b="0" i="1">
                                    <a:latin typeface="Cambria Math" panose="02040503050406030204" pitchFamily="18" charset="0"/>
                                  </a:rPr>
                                  <m:t>∗</m:t>
                                </m:r>
                                <m:r>
                                  <a:rPr lang="de-DE" sz="900" b="0" i="1">
                                    <a:latin typeface="Cambria Math" panose="02040503050406030204" pitchFamily="18" charset="0"/>
                                  </a:rPr>
                                  <m:t>𝜂</m:t>
                                </m:r>
                                <m:r>
                                  <a:rPr lang="de-DE" sz="900" b="0" i="1" baseline="-25000">
                                    <a:latin typeface="Cambria Math" panose="02040503050406030204" pitchFamily="18" charset="0"/>
                                  </a:rPr>
                                  <m:t>𝑒𝑙</m:t>
                                </m:r>
                                <m:r>
                                  <a:rPr lang="de-DE" sz="900" b="0" i="1">
                                    <a:latin typeface="Cambria Math" panose="02040503050406030204" pitchFamily="18" charset="0"/>
                                  </a:rPr>
                                  <m:t>+</m:t>
                                </m:r>
                                <m:r>
                                  <a:rPr lang="de-DE" sz="900" b="0" i="1">
                                    <a:latin typeface="Cambria Math" panose="02040503050406030204" pitchFamily="18" charset="0"/>
                                  </a:rPr>
                                  <m:t>𝐶h</m:t>
                                </m:r>
                                <m:r>
                                  <a:rPr lang="de-DE" sz="900" b="0" i="1">
                                    <a:latin typeface="Cambria Math" panose="02040503050406030204" pitchFamily="18" charset="0"/>
                                  </a:rPr>
                                  <m:t>∗</m:t>
                                </m:r>
                                <m:r>
                                  <a:rPr lang="el-GR" sz="900" b="0" i="1">
                                    <a:latin typeface="Cambria Math" panose="02040503050406030204" pitchFamily="18" charset="0"/>
                                  </a:rPr>
                                  <m:t>𝜂</m:t>
                                </m:r>
                                <m:r>
                                  <a:rPr lang="de-DE" sz="900" b="0" i="1" baseline="-25000">
                                    <a:latin typeface="Cambria Math" panose="02040503050406030204" pitchFamily="18" charset="0"/>
                                  </a:rPr>
                                  <m:t>h</m:t>
                                </m:r>
                              </m:den>
                            </m:f>
                          </m:e>
                        </m:d>
                      </m:num>
                      <m:den>
                        <m:r>
                          <a:rPr lang="de-DE" sz="900" b="0" i="1">
                            <a:latin typeface="Cambria Math" panose="02040503050406030204" pitchFamily="18" charset="0"/>
                          </a:rPr>
                          <m:t>183</m:t>
                        </m:r>
                      </m:den>
                    </m:f>
                    <m:r>
                      <a:rPr lang="de-DE" sz="900" i="1">
                        <a:latin typeface="Cambria Math" panose="02040503050406030204" pitchFamily="18" charset="0"/>
                      </a:rPr>
                      <m:t>=</m:t>
                    </m:r>
                    <m:f>
                      <m:fPr>
                        <m:ctrlPr>
                          <a:rPr kumimoji="0" lang="de-DE" sz="9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0" lang="de-DE" sz="9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183 − </m:t>
                        </m:r>
                        <m:d>
                          <m:dPr>
                            <m:ctrlPr>
                              <a:rPr kumimoji="0" lang="de-DE" sz="9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𝑊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74</m:t>
                                </m:r>
                              </m:num>
                              <m:den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80</m:t>
                                </m:r>
                              </m:den>
                            </m:f>
                          </m:e>
                        </m:d>
                        <m:r>
                          <a:rPr kumimoji="0" lang="de-DE" sz="9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  <m:d>
                          <m:dPr>
                            <m:ctrlPr>
                              <a:rPr kumimoji="0" lang="de-DE" sz="9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82∗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80</m:t>
                                </m:r>
                              </m:num>
                              <m:den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82∗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80+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𝑃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82∗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𝑃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80</m:t>
                                </m:r>
                              </m:den>
                            </m:f>
                          </m:e>
                        </m:d>
                      </m:num>
                      <m:den>
                        <m:r>
                          <a:rPr kumimoji="0" lang="de-DE" sz="9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183</m:t>
                        </m:r>
                      </m:den>
                    </m:f>
                  </m:oMath>
                </m:oMathPara>
              </a14:m>
              <a:endParaRPr lang="de-DE" sz="900"/>
            </a:p>
            <a:p>
              <a:endParaRPr lang="de-DE" sz="700"/>
            </a:p>
          </xdr:txBody>
        </xdr:sp>
      </mc:Choice>
      <mc:Fallback xmlns="">
        <xdr:sp macro="" textlink="">
          <xdr:nvSpPr>
            <xdr:cNvPr id="37" name="Textfeld 36">
              <a:extLst>
                <a:ext uri="{FF2B5EF4-FFF2-40B4-BE49-F238E27FC236}">
                  <a16:creationId xmlns:a16="http://schemas.microsoft.com/office/drawing/2014/main" id="{00000000-0008-0000-0100-000025000000}"/>
                </a:ext>
              </a:extLst>
            </xdr:cNvPr>
            <xdr:cNvSpPr txBox="1"/>
          </xdr:nvSpPr>
          <xdr:spPr>
            <a:xfrm>
              <a:off x="8882065" y="22805651"/>
              <a:ext cx="4232669" cy="481014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:r>
                <a:rPr lang="de-DE" sz="900" b="0" i="0">
                  <a:latin typeface="Cambria Math" panose="02040503050406030204" pitchFamily="18" charset="0"/>
                </a:rPr>
                <a:t>(183 − (𝐸/𝜂</a:t>
              </a:r>
              <a:r>
                <a:rPr lang="de-DE" sz="900" b="0" i="0" baseline="-25000">
                  <a:latin typeface="Cambria Math" panose="02040503050406030204" pitchFamily="18" charset="0"/>
                </a:rPr>
                <a:t>𝑒𝑙)</a:t>
              </a:r>
              <a:r>
                <a:rPr lang="de-DE" sz="900" b="0" i="0">
                  <a:latin typeface="Cambria Math" panose="02040503050406030204" pitchFamily="18" charset="0"/>
                </a:rPr>
                <a:t>∗((𝐶</a:t>
              </a:r>
              <a:r>
                <a:rPr lang="de-DE" sz="900" b="0" i="0" baseline="-25000">
                  <a:latin typeface="Cambria Math" panose="02040503050406030204" pitchFamily="18" charset="0"/>
                </a:rPr>
                <a:t>𝑒𝑙</a:t>
              </a:r>
              <a:r>
                <a:rPr lang="de-DE" sz="900" b="0" i="0">
                  <a:latin typeface="Cambria Math" panose="02040503050406030204" pitchFamily="18" charset="0"/>
                </a:rPr>
                <a:t>∗𝜂</a:t>
              </a:r>
              <a:r>
                <a:rPr lang="de-DE" sz="900" b="0" i="0" baseline="-25000">
                  <a:latin typeface="Cambria Math" panose="02040503050406030204" pitchFamily="18" charset="0"/>
                </a:rPr>
                <a:t>𝑒𝑙)/(</a:t>
              </a:r>
              <a:r>
                <a:rPr lang="de-DE" sz="900" b="0" i="0">
                  <a:latin typeface="Cambria Math" panose="02040503050406030204" pitchFamily="18" charset="0"/>
                </a:rPr>
                <a:t>𝐶</a:t>
              </a:r>
              <a:r>
                <a:rPr lang="de-DE" sz="900" b="0" i="0" baseline="-25000">
                  <a:latin typeface="Cambria Math" panose="02040503050406030204" pitchFamily="18" charset="0"/>
                </a:rPr>
                <a:t>𝑒𝑙</a:t>
              </a:r>
              <a:r>
                <a:rPr lang="de-DE" sz="900" b="0" i="0">
                  <a:latin typeface="Cambria Math" panose="02040503050406030204" pitchFamily="18" charset="0"/>
                </a:rPr>
                <a:t>∗𝜂</a:t>
              </a:r>
              <a:r>
                <a:rPr lang="de-DE" sz="900" b="0" i="0" baseline="-25000">
                  <a:latin typeface="Cambria Math" panose="02040503050406030204" pitchFamily="18" charset="0"/>
                </a:rPr>
                <a:t>𝑒𝑙</a:t>
              </a:r>
              <a:r>
                <a:rPr lang="de-DE" sz="900" b="0" i="0">
                  <a:latin typeface="Cambria Math" panose="02040503050406030204" pitchFamily="18" charset="0"/>
                </a:rPr>
                <a:t>+𝐶</a:t>
              </a:r>
              <a:r>
                <a:rPr lang="de-DE" sz="900" b="0" i="0" baseline="-25000">
                  <a:latin typeface="Cambria Math" panose="02040503050406030204" pitchFamily="18" charset="0"/>
                </a:rPr>
                <a:t>ℎ</a:t>
              </a:r>
              <a:r>
                <a:rPr lang="de-DE" sz="900" b="0" i="0">
                  <a:latin typeface="Cambria Math" panose="02040503050406030204" pitchFamily="18" charset="0"/>
                </a:rPr>
                <a:t>∗</a:t>
              </a:r>
              <a:r>
                <a:rPr lang="el-GR" sz="900" b="0" i="0">
                  <a:latin typeface="Cambria Math" panose="02040503050406030204" pitchFamily="18" charset="0"/>
                </a:rPr>
                <a:t>𝜂</a:t>
              </a:r>
              <a:r>
                <a:rPr lang="de-DE" sz="900" b="0" i="0" baseline="-25000">
                  <a:latin typeface="Cambria Math" panose="02040503050406030204" pitchFamily="18" charset="0"/>
                </a:rPr>
                <a:t>ℎ)))/</a:t>
              </a:r>
              <a:r>
                <a:rPr lang="de-DE" sz="900" b="0" i="0">
                  <a:latin typeface="Cambria Math" panose="02040503050406030204" pitchFamily="18" charset="0"/>
                </a:rPr>
                <a:t>183</a:t>
              </a:r>
              <a:r>
                <a:rPr lang="de-DE" sz="900" i="0">
                  <a:latin typeface="Cambria Math" panose="02040503050406030204" pitchFamily="18" charset="0"/>
                </a:rPr>
                <a:t>=</a:t>
              </a:r>
              <a:r>
                <a:rPr kumimoji="0" lang="de-DE" sz="9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(183 − (𝑊74/𝐼80)∗((𝐼82∗𝐼80)/(𝐼82∗𝐼80+𝑃82∗𝑃80)))/183</a:t>
              </a:r>
              <a:endParaRPr lang="de-DE" sz="900"/>
            </a:p>
            <a:p>
              <a:endParaRPr lang="de-DE" sz="700"/>
            </a:p>
          </xdr:txBody>
        </xdr:sp>
      </mc:Fallback>
    </mc:AlternateContent>
    <xdr:clientData/>
  </xdr:twoCellAnchor>
  <xdr:twoCellAnchor>
    <xdr:from>
      <xdr:col>25</xdr:col>
      <xdr:colOff>217489</xdr:colOff>
      <xdr:row>95</xdr:row>
      <xdr:rowOff>152444</xdr:rowOff>
    </xdr:from>
    <xdr:to>
      <xdr:col>27</xdr:col>
      <xdr:colOff>312739</xdr:colOff>
      <xdr:row>95</xdr:row>
      <xdr:rowOff>152444</xdr:rowOff>
    </xdr:to>
    <xdr:cxnSp macro="">
      <xdr:nvCxnSpPr>
        <xdr:cNvPr id="42" name="Gerade Verbindung mit Pfeil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CxnSpPr/>
      </xdr:nvCxnSpPr>
      <xdr:spPr>
        <a:xfrm>
          <a:off x="8154989" y="23369632"/>
          <a:ext cx="730250" cy="0"/>
        </a:xfrm>
        <a:prstGeom prst="straightConnector1">
          <a:avLst/>
        </a:prstGeom>
        <a:ln w="31750">
          <a:solidFill>
            <a:srgbClr val="E75113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49215</xdr:colOff>
      <xdr:row>94</xdr:row>
      <xdr:rowOff>171491</xdr:rowOff>
    </xdr:from>
    <xdr:to>
      <xdr:col>41</xdr:col>
      <xdr:colOff>190500</xdr:colOff>
      <xdr:row>96</xdr:row>
      <xdr:rowOff>152442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3" name="Textfeld 42">
              <a:extLs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SpPr txBox="1"/>
          </xdr:nvSpPr>
          <xdr:spPr>
            <a:xfrm>
              <a:off x="8883653" y="23549413"/>
              <a:ext cx="4242988" cy="48101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14:m>
                <m:oMathPara xmlns:m="http://schemas.openxmlformats.org/officeDocument/2006/math">
                  <m:oMathParaPr>
                    <m:jc m:val="left"/>
                  </m:oMathParaPr>
                  <m:oMath xmlns:m="http://schemas.openxmlformats.org/officeDocument/2006/math">
                    <m:f>
                      <m:fPr>
                        <m:ctrlPr>
                          <a:rPr kumimoji="0" lang="de-DE" sz="9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0" lang="de-DE" sz="9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80 − </m:t>
                        </m:r>
                        <m:d>
                          <m:dPr>
                            <m:ctrlPr>
                              <a:rPr kumimoji="0" lang="de-DE" sz="9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𝐸</m:t>
                                </m:r>
                              </m:num>
                              <m:den>
                                <m:r>
                                  <a:rPr kumimoji="0" lang="el-GR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𝜂</m:t>
                                </m:r>
                                <m:r>
                                  <a:rPr kumimoji="0" lang="de-DE" sz="900" b="0" i="1" u="none" strike="noStrike" kern="0" cap="none" spc="0" normalizeH="0" baseline="-2500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h</m:t>
                                </m:r>
                              </m:den>
                            </m:f>
                          </m:e>
                        </m:d>
                        <m:r>
                          <a:rPr kumimoji="0" lang="de-DE" sz="9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  <m:d>
                          <m:dPr>
                            <m:ctrlPr>
                              <a:rPr kumimoji="0" lang="de-DE" sz="9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  <m:r>
                                  <a:rPr kumimoji="0" lang="de-DE" sz="900" b="0" i="1" u="none" strike="noStrike" kern="0" cap="none" spc="0" normalizeH="0" baseline="-2500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h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∗</m:t>
                                </m:r>
                                <m:r>
                                  <a:rPr kumimoji="0" lang="el-GR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𝜂</m:t>
                                </m:r>
                                <m:r>
                                  <a:rPr kumimoji="0" lang="de-DE" sz="900" b="0" i="1" u="none" strike="noStrike" kern="0" cap="none" spc="0" normalizeH="0" baseline="-2500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h</m:t>
                                </m:r>
                              </m:num>
                              <m:den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</m:t>
                                </m:r>
                                <m:r>
                                  <a:rPr kumimoji="0" lang="de-DE" sz="900" b="0" i="1" u="none" strike="noStrike" kern="0" cap="none" spc="0" normalizeH="0" baseline="-2500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𝑒𝑙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∗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𝜂</m:t>
                                </m:r>
                                <m:r>
                                  <a:rPr kumimoji="0" lang="de-DE" sz="900" b="0" i="1" u="none" strike="noStrike" kern="0" cap="none" spc="0" normalizeH="0" baseline="-2500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𝑒𝑙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+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𝐶h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∗</m:t>
                                </m:r>
                                <m:r>
                                  <a:rPr kumimoji="0" lang="el-GR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𝜂</m:t>
                                </m:r>
                                <m:r>
                                  <a:rPr kumimoji="0" lang="de-DE" sz="900" b="0" i="1" u="none" strike="noStrike" kern="0" cap="none" spc="0" normalizeH="0" baseline="-2500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h</m:t>
                                </m:r>
                              </m:den>
                            </m:f>
                          </m:e>
                        </m:d>
                      </m:num>
                      <m:den>
                        <m:r>
                          <a:rPr kumimoji="0" lang="de-DE" sz="9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80</m:t>
                        </m:r>
                      </m:den>
                    </m:f>
                    <m:r>
                      <a:rPr kumimoji="0" lang="de-DE" sz="900" b="0" i="1" u="none" strike="noStrike" kern="0" cap="none" spc="0" normalizeH="0" baseline="0" noProof="0">
                        <a:ln>
                          <a:noFill/>
                        </a:ln>
                        <a:solidFill>
                          <a:prstClr val="black"/>
                        </a:solidFill>
                        <a:effectLst/>
                        <a:uLnTx/>
                        <a:uFillTx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kumimoji="0" lang="de-DE" sz="9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kumimoji="0" lang="de-DE" sz="9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80 − </m:t>
                        </m:r>
                        <m:d>
                          <m:dPr>
                            <m:ctrlPr>
                              <a:rPr kumimoji="0" lang="de-DE" sz="9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𝑊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74</m:t>
                                </m:r>
                              </m:num>
                              <m:den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𝑃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80</m:t>
                                </m:r>
                              </m:den>
                            </m:f>
                          </m:e>
                        </m:d>
                        <m:r>
                          <a:rPr kumimoji="0" lang="de-DE" sz="9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∗</m:t>
                        </m:r>
                        <m:d>
                          <m:dPr>
                            <m:ctrlPr>
                              <a:rPr kumimoji="0" lang="de-DE" sz="900" b="0" i="1" u="none" strike="noStrike" kern="0" cap="none" spc="0" normalizeH="0" baseline="0" noProof="0">
                                <a:ln>
                                  <a:noFill/>
                                </a:ln>
                                <a:solidFill>
                                  <a:prstClr val="black"/>
                                </a:solidFill>
                                <a:effectLst/>
                                <a:uLnTx/>
                                <a:uFillTx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fPr>
                              <m:num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𝑃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82∗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𝑃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80</m:t>
                                </m:r>
                              </m:num>
                              <m:den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82∗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𝐼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80+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𝑃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82∗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𝑃</m:t>
                                </m:r>
                                <m:r>
                                  <a:rPr kumimoji="0" lang="de-DE" sz="900" b="0" i="1" u="none" strike="noStrike" kern="0" cap="none" spc="0" normalizeH="0" baseline="0" noProof="0">
                                    <a:ln>
                                      <a:noFill/>
                                    </a:ln>
                                    <a:solidFill>
                                      <a:prstClr val="black"/>
                                    </a:solidFill>
                                    <a:effectLst/>
                                    <a:uLnTx/>
                                    <a:uFillTx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80</m:t>
                                </m:r>
                              </m:den>
                            </m:f>
                          </m:e>
                        </m:d>
                      </m:num>
                      <m:den>
                        <m:r>
                          <a:rPr kumimoji="0" lang="de-DE" sz="900" b="0" i="1" u="none" strike="noStrike" kern="0" cap="none" spc="0" normalizeH="0" baseline="0" noProof="0">
                            <a:ln>
                              <a:noFill/>
                            </a:ln>
                            <a:solidFill>
                              <a:prstClr val="black"/>
                            </a:solidFill>
                            <a:effectLst/>
                            <a:uLnTx/>
                            <a:uFillTx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80</m:t>
                        </m:r>
                      </m:den>
                    </m:f>
                  </m:oMath>
                </m:oMathPara>
              </a14:m>
              <a:endParaRPr lang="de-DE" sz="700"/>
            </a:p>
          </xdr:txBody>
        </xdr:sp>
      </mc:Choice>
      <mc:Fallback xmlns="">
        <xdr:sp macro="" textlink="">
          <xdr:nvSpPr>
            <xdr:cNvPr id="43" name="Textfeld 42">
              <a:extLst>
                <a:ext uri="{FF2B5EF4-FFF2-40B4-BE49-F238E27FC236}">
                  <a16:creationId xmlns:a16="http://schemas.microsoft.com/office/drawing/2014/main" id="{00000000-0008-0000-0100-00002B000000}"/>
                </a:ext>
              </a:extLst>
            </xdr:cNvPr>
            <xdr:cNvSpPr txBox="1"/>
          </xdr:nvSpPr>
          <xdr:spPr>
            <a:xfrm>
              <a:off x="8883653" y="23549413"/>
              <a:ext cx="4242988" cy="48101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/>
              <a:r>
                <a:rPr kumimoji="0" lang="de-DE" sz="9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(80 − (𝐸/</a:t>
              </a:r>
              <a:r>
                <a:rPr kumimoji="0" lang="el-GR" sz="9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𝜂</a:t>
              </a:r>
              <a:r>
                <a:rPr kumimoji="0" lang="de-DE" sz="900" b="0" i="0" u="none" strike="noStrike" kern="0" cap="none" spc="0" normalizeH="0" baseline="-2500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ℎ)</a:t>
              </a:r>
              <a:r>
                <a:rPr kumimoji="0" lang="de-DE" sz="9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∗((𝐶</a:t>
              </a:r>
              <a:r>
                <a:rPr kumimoji="0" lang="de-DE" sz="900" b="0" i="0" u="none" strike="noStrike" kern="0" cap="none" spc="0" normalizeH="0" baseline="-2500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ℎ</a:t>
              </a:r>
              <a:r>
                <a:rPr kumimoji="0" lang="de-DE" sz="9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∗</a:t>
              </a:r>
              <a:r>
                <a:rPr kumimoji="0" lang="el-GR" sz="9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𝜂</a:t>
              </a:r>
              <a:r>
                <a:rPr kumimoji="0" lang="de-DE" sz="900" b="0" i="0" u="none" strike="noStrike" kern="0" cap="none" spc="0" normalizeH="0" baseline="-2500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ℎ</a:t>
              </a:r>
              <a:r>
                <a:rPr kumimoji="0" lang="de-DE" sz="9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)/(𝐶</a:t>
              </a:r>
              <a:r>
                <a:rPr kumimoji="0" lang="de-DE" sz="900" b="0" i="0" u="none" strike="noStrike" kern="0" cap="none" spc="0" normalizeH="0" baseline="-2500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𝑒𝑙</a:t>
              </a:r>
              <a:r>
                <a:rPr kumimoji="0" lang="de-DE" sz="9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∗𝜂</a:t>
              </a:r>
              <a:r>
                <a:rPr kumimoji="0" lang="de-DE" sz="900" b="0" i="0" u="none" strike="noStrike" kern="0" cap="none" spc="0" normalizeH="0" baseline="-2500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𝑒𝑙</a:t>
              </a:r>
              <a:r>
                <a:rPr kumimoji="0" lang="de-DE" sz="9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+𝐶ℎ∗</a:t>
              </a:r>
              <a:r>
                <a:rPr kumimoji="0" lang="el-GR" sz="9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𝜂</a:t>
              </a:r>
              <a:r>
                <a:rPr kumimoji="0" lang="de-DE" sz="900" b="0" i="0" u="none" strike="noStrike" kern="0" cap="none" spc="0" normalizeH="0" baseline="-2500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ℎ</a:t>
              </a:r>
              <a:r>
                <a:rPr kumimoji="0" lang="de-DE" sz="9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kumimoji="0" lang="de-DE" sz="900" b="0" i="0" u="none" strike="noStrike" kern="0" cap="none" spc="0" normalizeH="0" baseline="-2500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)</a:t>
              </a:r>
              <a:r>
                <a:rPr kumimoji="0" lang="de-DE" sz="900" b="0" i="0" u="none" strike="noStrike" kern="0" cap="none" spc="0" normalizeH="0" baseline="0" noProof="0">
                  <a:ln>
                    <a:noFill/>
                  </a:ln>
                  <a:solidFill>
                    <a:prstClr val="black"/>
                  </a:solidFill>
                  <a:effectLst/>
                  <a:uLnTx/>
                  <a:uFillTx/>
                  <a:latin typeface="Cambria Math" panose="02040503050406030204" pitchFamily="18" charset="0"/>
                  <a:ea typeface="+mn-ea"/>
                  <a:cs typeface="+mn-cs"/>
                </a:rPr>
                <a:t>)/80=(80 − (𝑊74/𝑃80)∗((𝑃82∗𝑃80)/(𝐼82∗𝐼80+𝑃82∗𝑃80)))/80</a:t>
              </a:r>
              <a:endParaRPr lang="de-DE" sz="700"/>
            </a:p>
          </xdr:txBody>
        </xdr:sp>
      </mc:Fallback>
    </mc:AlternateContent>
    <xdr:clientData/>
  </xdr:twoCellAnchor>
  <xdr:twoCellAnchor>
    <xdr:from>
      <xdr:col>15</xdr:col>
      <xdr:colOff>301500</xdr:colOff>
      <xdr:row>82</xdr:row>
      <xdr:rowOff>39673</xdr:rowOff>
    </xdr:from>
    <xdr:to>
      <xdr:col>19</xdr:col>
      <xdr:colOff>221942</xdr:colOff>
      <xdr:row>85</xdr:row>
      <xdr:rowOff>95737</xdr:rowOff>
    </xdr:to>
    <xdr:grpSp>
      <xdr:nvGrpSpPr>
        <xdr:cNvPr id="47" name="Gruppieren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GrpSpPr/>
      </xdr:nvGrpSpPr>
      <xdr:grpSpPr>
        <a:xfrm>
          <a:off x="4747206" y="20126840"/>
          <a:ext cx="1115300" cy="796897"/>
          <a:chOff x="6103467" y="19397713"/>
          <a:chExt cx="1182667" cy="789903"/>
        </a:xfrm>
      </xdr:grpSpPr>
      <xdr:cxnSp macro="">
        <xdr:nvCxnSpPr>
          <xdr:cNvPr id="48" name="Gerade Verbindung mit Pfeil 47">
            <a:extLst>
              <a:ext uri="{FF2B5EF4-FFF2-40B4-BE49-F238E27FC236}">
                <a16:creationId xmlns:a16="http://schemas.microsoft.com/office/drawing/2014/main" id="{00000000-0008-0000-0100-000030000000}"/>
              </a:ext>
            </a:extLst>
          </xdr:cNvPr>
          <xdr:cNvCxnSpPr/>
        </xdr:nvCxnSpPr>
        <xdr:spPr>
          <a:xfrm>
            <a:off x="6158790" y="19397713"/>
            <a:ext cx="383212" cy="179055"/>
          </a:xfrm>
          <a:prstGeom prst="straightConnector1">
            <a:avLst/>
          </a:prstGeom>
          <a:ln w="31750">
            <a:solidFill>
              <a:srgbClr val="E75113"/>
            </a:solidFill>
            <a:headEnd w="med" len="med"/>
            <a:tailEnd type="triangle" w="med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49" name="Textfeld 48">
            <a:extLst>
              <a:ext uri="{FF2B5EF4-FFF2-40B4-BE49-F238E27FC236}">
                <a16:creationId xmlns:a16="http://schemas.microsoft.com/office/drawing/2014/main" id="{00000000-0008-0000-0100-000031000000}"/>
              </a:ext>
            </a:extLst>
          </xdr:cNvPr>
          <xdr:cNvSpPr txBox="1"/>
        </xdr:nvSpPr>
        <xdr:spPr>
          <a:xfrm>
            <a:off x="6103467" y="19612936"/>
            <a:ext cx="1182667" cy="574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DE" sz="900" baseline="0"/>
              <a:t>Explanation in RED II  Annex VI, Part B Paragraph 16</a:t>
            </a:r>
          </a:p>
        </xdr:txBody>
      </xdr:sp>
    </xdr:grpSp>
    <xdr:clientData/>
  </xdr:twoCellAnchor>
  <xdr:twoCellAnchor>
    <xdr:from>
      <xdr:col>24</xdr:col>
      <xdr:colOff>49647</xdr:colOff>
      <xdr:row>30</xdr:row>
      <xdr:rowOff>77921</xdr:rowOff>
    </xdr:from>
    <xdr:to>
      <xdr:col>35</xdr:col>
      <xdr:colOff>215901</xdr:colOff>
      <xdr:row>35</xdr:row>
      <xdr:rowOff>85722</xdr:rowOff>
    </xdr:to>
    <xdr:grpSp>
      <xdr:nvGrpSpPr>
        <xdr:cNvPr id="60" name="Gruppieren 59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GrpSpPr/>
      </xdr:nvGrpSpPr>
      <xdr:grpSpPr>
        <a:xfrm>
          <a:off x="7171878" y="7535643"/>
          <a:ext cx="3425920" cy="1245698"/>
          <a:chOff x="6881105" y="19920343"/>
          <a:chExt cx="3619108" cy="1165392"/>
        </a:xfrm>
      </xdr:grpSpPr>
      <xdr:cxnSp macro="">
        <xdr:nvCxnSpPr>
          <xdr:cNvPr id="4098" name="Gerade Verbindung mit Pfeil 4097">
            <a:extLst>
              <a:ext uri="{FF2B5EF4-FFF2-40B4-BE49-F238E27FC236}">
                <a16:creationId xmlns:a16="http://schemas.microsoft.com/office/drawing/2014/main" id="{00000000-0008-0000-0100-000002100000}"/>
              </a:ext>
            </a:extLst>
          </xdr:cNvPr>
          <xdr:cNvCxnSpPr/>
        </xdr:nvCxnSpPr>
        <xdr:spPr>
          <a:xfrm>
            <a:off x="6881105" y="19920343"/>
            <a:ext cx="1345348" cy="420782"/>
          </a:xfrm>
          <a:prstGeom prst="straightConnector1">
            <a:avLst/>
          </a:prstGeom>
          <a:ln w="31750">
            <a:solidFill>
              <a:srgbClr val="E75113"/>
            </a:solidFill>
            <a:headEnd w="med" len="med"/>
            <a:tailEnd type="triangle" w="med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4099" name="Textfeld 4098">
            <a:extLst>
              <a:ext uri="{FF2B5EF4-FFF2-40B4-BE49-F238E27FC236}">
                <a16:creationId xmlns:a16="http://schemas.microsoft.com/office/drawing/2014/main" id="{00000000-0008-0000-0100-000003100000}"/>
              </a:ext>
            </a:extLst>
          </xdr:cNvPr>
          <xdr:cNvSpPr txBox="1"/>
        </xdr:nvSpPr>
        <xdr:spPr>
          <a:xfrm>
            <a:off x="8322062" y="20050024"/>
            <a:ext cx="2178151" cy="1035711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DE" sz="900" baseline="0">
                <a:latin typeface="Verdana" panose="020B0604030504040204" pitchFamily="34" charset="0"/>
                <a:ea typeface="Verdana" panose="020B0604030504040204" pitchFamily="34" charset="0"/>
              </a:rPr>
              <a:t>Quantity of electricity/heat generated in megajoules from sustainable biomass during the reporting period. Cooling counts as heat.</a:t>
            </a:r>
          </a:p>
          <a:p>
            <a:pPr algn="l"/>
            <a:r>
              <a:rPr lang="de-DE" sz="900" baseline="0">
                <a:latin typeface="Verdana" panose="020B0604030504040204" pitchFamily="34" charset="0"/>
                <a:ea typeface="Verdana" panose="020B0604030504040204" pitchFamily="34" charset="0"/>
              </a:rPr>
              <a:t>Conversion:</a:t>
            </a:r>
          </a:p>
          <a:p>
            <a:pPr algn="l"/>
            <a:r>
              <a:rPr lang="de-DE" sz="900" baseline="0">
                <a:latin typeface="Verdana" panose="020B0604030504040204" pitchFamily="34" charset="0"/>
                <a:ea typeface="Verdana" panose="020B0604030504040204" pitchFamily="34" charset="0"/>
              </a:rPr>
              <a:t>1 kWh = 3.6 MJ</a:t>
            </a:r>
          </a:p>
        </xdr:txBody>
      </xdr:sp>
    </xdr:grpSp>
    <xdr:clientData/>
  </xdr:twoCellAnchor>
  <xdr:twoCellAnchor>
    <xdr:from>
      <xdr:col>10</xdr:col>
      <xdr:colOff>162215</xdr:colOff>
      <xdr:row>45</xdr:row>
      <xdr:rowOff>236980</xdr:rowOff>
    </xdr:from>
    <xdr:to>
      <xdr:col>12</xdr:col>
      <xdr:colOff>7327</xdr:colOff>
      <xdr:row>46</xdr:row>
      <xdr:rowOff>146538</xdr:rowOff>
    </xdr:to>
    <xdr:cxnSp macro="">
      <xdr:nvCxnSpPr>
        <xdr:cNvPr id="4118" name="Gerade Verbindung mit Pfeil 4117">
          <a:extLst>
            <a:ext uri="{FF2B5EF4-FFF2-40B4-BE49-F238E27FC236}">
              <a16:creationId xmlns:a16="http://schemas.microsoft.com/office/drawing/2014/main" id="{00000000-0008-0000-0100-000016100000}"/>
            </a:ext>
          </a:extLst>
        </xdr:cNvPr>
        <xdr:cNvCxnSpPr/>
      </xdr:nvCxnSpPr>
      <xdr:spPr>
        <a:xfrm>
          <a:off x="3312792" y="11227365"/>
          <a:ext cx="475227" cy="158673"/>
        </a:xfrm>
        <a:prstGeom prst="straightConnector1">
          <a:avLst/>
        </a:prstGeom>
        <a:ln w="31750">
          <a:solidFill>
            <a:srgbClr val="E75113"/>
          </a:solidFill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23</xdr:col>
      <xdr:colOff>257031</xdr:colOff>
      <xdr:row>44</xdr:row>
      <xdr:rowOff>88805</xdr:rowOff>
    </xdr:from>
    <xdr:to>
      <xdr:col>37</xdr:col>
      <xdr:colOff>114297</xdr:colOff>
      <xdr:row>46</xdr:row>
      <xdr:rowOff>179253</xdr:rowOff>
    </xdr:to>
    <xdr:grpSp>
      <xdr:nvGrpSpPr>
        <xdr:cNvPr id="4124" name="Gruppieren 4123">
          <a:extLst>
            <a:ext uri="{FF2B5EF4-FFF2-40B4-BE49-F238E27FC236}">
              <a16:creationId xmlns:a16="http://schemas.microsoft.com/office/drawing/2014/main" id="{00000000-0008-0000-0100-00001C100000}"/>
            </a:ext>
          </a:extLst>
        </xdr:cNvPr>
        <xdr:cNvGrpSpPr/>
      </xdr:nvGrpSpPr>
      <xdr:grpSpPr>
        <a:xfrm>
          <a:off x="7082928" y="10724702"/>
          <a:ext cx="4002758" cy="584337"/>
          <a:chOff x="5896676" y="20237471"/>
          <a:chExt cx="4261963" cy="574680"/>
        </a:xfrm>
      </xdr:grpSpPr>
      <xdr:cxnSp macro="">
        <xdr:nvCxnSpPr>
          <xdr:cNvPr id="4125" name="Gerade Verbindung mit Pfeil 4124">
            <a:extLst>
              <a:ext uri="{FF2B5EF4-FFF2-40B4-BE49-F238E27FC236}">
                <a16:creationId xmlns:a16="http://schemas.microsoft.com/office/drawing/2014/main" id="{00000000-0008-0000-0100-00001D100000}"/>
              </a:ext>
            </a:extLst>
          </xdr:cNvPr>
          <xdr:cNvCxnSpPr>
            <a:endCxn id="4126" idx="1"/>
          </xdr:cNvCxnSpPr>
        </xdr:nvCxnSpPr>
        <xdr:spPr>
          <a:xfrm flipV="1">
            <a:off x="5896676" y="20524811"/>
            <a:ext cx="1933765" cy="35592"/>
          </a:xfrm>
          <a:prstGeom prst="straightConnector1">
            <a:avLst/>
          </a:prstGeom>
          <a:ln w="31750">
            <a:solidFill>
              <a:srgbClr val="E75113"/>
            </a:solidFill>
            <a:headEnd w="med" len="med"/>
            <a:tailEnd type="triangle" w="med" len="lg"/>
          </a:ln>
        </xdr:spPr>
        <xdr:style>
          <a:lnRef idx="1">
            <a:schemeClr val="accent2"/>
          </a:lnRef>
          <a:fillRef idx="0">
            <a:schemeClr val="accent2"/>
          </a:fillRef>
          <a:effectRef idx="0">
            <a:schemeClr val="accent2"/>
          </a:effectRef>
          <a:fontRef idx="minor">
            <a:schemeClr val="tx1"/>
          </a:fontRef>
        </xdr:style>
      </xdr:cxnSp>
      <xdr:sp macro="" textlink="">
        <xdr:nvSpPr>
          <xdr:cNvPr id="4126" name="Textfeld 4125">
            <a:extLst>
              <a:ext uri="{FF2B5EF4-FFF2-40B4-BE49-F238E27FC236}">
                <a16:creationId xmlns:a16="http://schemas.microsoft.com/office/drawing/2014/main" id="{00000000-0008-0000-0100-00001E100000}"/>
              </a:ext>
            </a:extLst>
          </xdr:cNvPr>
          <xdr:cNvSpPr txBox="1"/>
        </xdr:nvSpPr>
        <xdr:spPr>
          <a:xfrm>
            <a:off x="7830439" y="20237471"/>
            <a:ext cx="2328200" cy="57468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l"/>
            <a:r>
              <a:rPr lang="de-DE" sz="900" baseline="0">
                <a:latin typeface="Verdana" panose="020B0604030504040204" pitchFamily="34" charset="0"/>
                <a:ea typeface="Verdana" panose="020B0604030504040204" pitchFamily="34" charset="0"/>
              </a:rPr>
              <a:t>Total energy content of the biomass fuel used:</a:t>
            </a:r>
          </a:p>
          <a:p>
            <a:pPr algn="l"/>
            <a:r>
              <a:rPr lang="de-DE" sz="900" baseline="0">
                <a:latin typeface="Verdana" panose="020B0604030504040204" pitchFamily="34" charset="0"/>
                <a:ea typeface="Verdana" panose="020B0604030504040204" pitchFamily="34" charset="0"/>
              </a:rPr>
              <a:t>Quantity x heating value of the fuel</a:t>
            </a:r>
          </a:p>
        </xdr:txBody>
      </xdr:sp>
    </xdr:grpSp>
    <xdr:clientData/>
  </xdr:twoCellAnchor>
  <xdr:twoCellAnchor>
    <xdr:from>
      <xdr:col>7</xdr:col>
      <xdr:colOff>66678</xdr:colOff>
      <xdr:row>71</xdr:row>
      <xdr:rowOff>225425</xdr:rowOff>
    </xdr:from>
    <xdr:to>
      <xdr:col>17</xdr:col>
      <xdr:colOff>38101</xdr:colOff>
      <xdr:row>72</xdr:row>
      <xdr:rowOff>181586</xdr:rowOff>
    </xdr:to>
    <xdr:sp macro="" textlink="">
      <xdr:nvSpPr>
        <xdr:cNvPr id="57" name="Textfeld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2266953" y="17703800"/>
          <a:ext cx="3114673" cy="20381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de-DE" sz="800">
              <a:latin typeface="Verdana" panose="020B0604030504040204" pitchFamily="34" charset="0"/>
              <a:ea typeface="Verdana" panose="020B0604030504040204" pitchFamily="34" charset="0"/>
            </a:rPr>
            <a:t>Specification of either individual or disaggregated value</a:t>
          </a:r>
        </a:p>
      </xdr:txBody>
    </xdr:sp>
    <xdr:clientData/>
  </xdr:twoCellAnchor>
  <xdr:twoCellAnchor>
    <xdr:from>
      <xdr:col>0</xdr:col>
      <xdr:colOff>209550</xdr:colOff>
      <xdr:row>70</xdr:row>
      <xdr:rowOff>206826</xdr:rowOff>
    </xdr:from>
    <xdr:to>
      <xdr:col>19</xdr:col>
      <xdr:colOff>266700</xdr:colOff>
      <xdr:row>83</xdr:row>
      <xdr:rowOff>57150</xdr:rowOff>
    </xdr:to>
    <xdr:cxnSp macro="">
      <xdr:nvCxnSpPr>
        <xdr:cNvPr id="20" name="Gerade Verbindung mit Pfeil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209550" y="17704251"/>
          <a:ext cx="6029325" cy="3069774"/>
        </a:xfrm>
        <a:prstGeom prst="straightConnector1">
          <a:avLst/>
        </a:prstGeom>
        <a:ln w="22225">
          <a:solidFill>
            <a:srgbClr val="E75113">
              <a:alpha val="71000"/>
            </a:srgbClr>
          </a:solidFill>
          <a:prstDash val="sysDash"/>
          <a:headEnd w="med" len="med"/>
          <a:tailEnd type="triangle" w="med" len="lg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1C3EBE43-D465-492C-A9BF-9806BDEAB317}">
  <we:reference id="wa104381504" version="1.0.0.0" store="es-ES" storeType="OMEX"/>
  <we:alternateReferences>
    <we:reference id="wa104381504" version="1.0.0.0" store="WA10438150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6.emf"/><Relationship Id="rId18" Type="http://schemas.openxmlformats.org/officeDocument/2006/relationships/control" Target="../activeX/activeX8.xml"/><Relationship Id="rId26" Type="http://schemas.openxmlformats.org/officeDocument/2006/relationships/control" Target="../activeX/activeX12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0.emf"/><Relationship Id="rId7" Type="http://schemas.openxmlformats.org/officeDocument/2006/relationships/image" Target="../media/image3.emf"/><Relationship Id="rId12" Type="http://schemas.openxmlformats.org/officeDocument/2006/relationships/control" Target="../activeX/activeX5.xml"/><Relationship Id="rId17" Type="http://schemas.openxmlformats.org/officeDocument/2006/relationships/image" Target="../media/image8.emf"/><Relationship Id="rId25" Type="http://schemas.openxmlformats.org/officeDocument/2006/relationships/image" Target="../media/image12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29" Type="http://schemas.openxmlformats.org/officeDocument/2006/relationships/ctrlProp" Target="../ctrlProps/ctrlProp7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5.emf"/><Relationship Id="rId24" Type="http://schemas.openxmlformats.org/officeDocument/2006/relationships/control" Target="../activeX/activeX11.xml"/><Relationship Id="rId5" Type="http://schemas.openxmlformats.org/officeDocument/2006/relationships/image" Target="../media/image2.emf"/><Relationship Id="rId15" Type="http://schemas.openxmlformats.org/officeDocument/2006/relationships/image" Target="../media/image7.emf"/><Relationship Id="rId23" Type="http://schemas.openxmlformats.org/officeDocument/2006/relationships/image" Target="../media/image11.emf"/><Relationship Id="rId28" Type="http://schemas.openxmlformats.org/officeDocument/2006/relationships/ctrlProp" Target="../ctrlProps/ctrlProp6.xml"/><Relationship Id="rId10" Type="http://schemas.openxmlformats.org/officeDocument/2006/relationships/control" Target="../activeX/activeX4.xml"/><Relationship Id="rId19" Type="http://schemas.openxmlformats.org/officeDocument/2006/relationships/image" Target="../media/image9.emf"/><Relationship Id="rId4" Type="http://schemas.openxmlformats.org/officeDocument/2006/relationships/control" Target="../activeX/activeX1.xml"/><Relationship Id="rId9" Type="http://schemas.openxmlformats.org/officeDocument/2006/relationships/image" Target="../media/image4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image" Target="../media/image13.emf"/><Relationship Id="rId30" Type="http://schemas.openxmlformats.org/officeDocument/2006/relationships/ctrlProp" Target="../ctrlProps/ctrlProp8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H120"/>
  <sheetViews>
    <sheetView showGridLines="0" tabSelected="1" view="pageBreakPreview" topLeftCell="A90" zoomScale="55" zoomScaleNormal="60" zoomScaleSheetLayoutView="55" zoomScalePageLayoutView="50" workbookViewId="0">
      <selection activeCell="AA41" sqref="AA41"/>
    </sheetView>
  </sheetViews>
  <sheetFormatPr baseColWidth="10" defaultColWidth="13.5703125" defaultRowHeight="14.25" x14ac:dyDescent="0.2"/>
  <cols>
    <col min="1" max="1" width="8.5703125" style="7" customWidth="1"/>
    <col min="2" max="2" width="11.7109375" style="7" customWidth="1"/>
    <col min="3" max="3" width="8.5703125" style="7" customWidth="1"/>
    <col min="4" max="4" width="11.7109375" style="7" customWidth="1"/>
    <col min="5" max="5" width="8.5703125" style="7" customWidth="1"/>
    <col min="6" max="6" width="11.7109375" style="7" customWidth="1"/>
    <col min="7" max="7" width="10.85546875" style="7" customWidth="1"/>
    <col min="8" max="8" width="13.5703125" style="7" customWidth="1"/>
    <col min="9" max="9" width="8.5703125" style="7" customWidth="1"/>
    <col min="10" max="10" width="11.7109375" style="7" customWidth="1"/>
    <col min="11" max="11" width="8.5703125" style="7" customWidth="1"/>
    <col min="12" max="12" width="11.7109375" style="7" customWidth="1"/>
    <col min="13" max="13" width="8.5703125" style="7" customWidth="1"/>
    <col min="14" max="14" width="11.7109375" style="7" customWidth="1"/>
    <col min="15" max="15" width="8.5703125" style="7" customWidth="1"/>
    <col min="16" max="16" width="11.7109375" style="7" customWidth="1"/>
    <col min="17" max="17" width="8.5703125" style="7" customWidth="1"/>
    <col min="18" max="18" width="11.7109375" style="7" customWidth="1"/>
    <col min="19" max="19" width="8.5703125" style="7" customWidth="1"/>
    <col min="20" max="20" width="11.7109375" style="7" customWidth="1"/>
    <col min="21" max="21" width="8.5703125" style="11" customWidth="1"/>
    <col min="22" max="22" width="11.7109375" style="7" customWidth="1"/>
    <col min="23" max="23" width="8.5703125" style="7" customWidth="1"/>
    <col min="24" max="24" width="11.7109375" style="7" customWidth="1"/>
    <col min="25" max="26" width="8.5703125" style="7" customWidth="1"/>
    <col min="27" max="16384" width="13.5703125" style="7"/>
  </cols>
  <sheetData>
    <row r="1" spans="1:26" ht="53.25" customHeight="1" x14ac:dyDescent="0.3">
      <c r="A1" s="150" t="s">
        <v>195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2"/>
      <c r="R1" s="151"/>
      <c r="S1" s="151"/>
      <c r="T1" s="151"/>
      <c r="U1" s="151"/>
      <c r="V1" s="151"/>
      <c r="W1" s="151"/>
      <c r="X1" s="151"/>
      <c r="Y1" s="253" t="s">
        <v>382</v>
      </c>
      <c r="Z1" s="254"/>
    </row>
    <row r="2" spans="1:26" s="14" customFormat="1" ht="28.5" customHeight="1" x14ac:dyDescent="0.25">
      <c r="A2" s="270" t="s">
        <v>383</v>
      </c>
      <c r="B2" s="271"/>
      <c r="C2" s="271"/>
      <c r="D2" s="271"/>
      <c r="E2" s="271"/>
      <c r="F2" s="271"/>
      <c r="G2" s="271"/>
      <c r="H2" s="271"/>
      <c r="I2" s="271"/>
      <c r="J2" s="271"/>
      <c r="K2" s="271"/>
      <c r="L2" s="271"/>
      <c r="M2" s="271"/>
      <c r="N2" s="271"/>
      <c r="O2" s="271"/>
      <c r="P2" s="271"/>
      <c r="Q2" s="271"/>
      <c r="R2" s="271"/>
      <c r="S2" s="271"/>
      <c r="T2" s="271"/>
      <c r="U2" s="271"/>
      <c r="V2" s="29"/>
      <c r="W2" s="29"/>
      <c r="X2" s="29"/>
      <c r="Y2" s="30"/>
      <c r="Z2" s="153"/>
    </row>
    <row r="3" spans="1:26" s="14" customFormat="1" ht="11.25" customHeight="1" x14ac:dyDescent="0.25">
      <c r="A3" s="154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30"/>
      <c r="V3" s="29"/>
      <c r="W3" s="29"/>
      <c r="X3" s="29"/>
      <c r="Y3" s="30"/>
      <c r="Z3" s="153"/>
    </row>
    <row r="4" spans="1:26" s="14" customFormat="1" ht="57.75" customHeight="1" x14ac:dyDescent="0.25">
      <c r="A4" s="272" t="s">
        <v>194</v>
      </c>
      <c r="B4" s="273"/>
      <c r="C4" s="273"/>
      <c r="D4" s="273"/>
      <c r="E4" s="273"/>
      <c r="F4" s="275" t="s">
        <v>123</v>
      </c>
      <c r="G4" s="276"/>
      <c r="H4" s="276"/>
      <c r="I4" s="155" t="s">
        <v>8</v>
      </c>
      <c r="J4" s="277" t="s">
        <v>196</v>
      </c>
      <c r="K4" s="278"/>
      <c r="L4" s="278"/>
      <c r="M4" s="155" t="s">
        <v>8</v>
      </c>
      <c r="N4" s="277" t="s">
        <v>110</v>
      </c>
      <c r="O4" s="278"/>
      <c r="P4" s="29"/>
      <c r="Q4" s="29"/>
      <c r="R4" s="29"/>
      <c r="S4" s="29"/>
      <c r="T4" s="29"/>
      <c r="U4" s="30"/>
      <c r="V4" s="29"/>
      <c r="W4" s="29"/>
      <c r="X4" s="29"/>
      <c r="Y4" s="30"/>
      <c r="Z4" s="153"/>
    </row>
    <row r="5" spans="1:26" s="14" customFormat="1" ht="9.6" customHeight="1" x14ac:dyDescent="0.25">
      <c r="A5" s="154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30"/>
      <c r="V5" s="29"/>
      <c r="W5" s="29"/>
      <c r="X5" s="29"/>
      <c r="Y5" s="30"/>
      <c r="Z5" s="153"/>
    </row>
    <row r="6" spans="1:26" s="14" customFormat="1" ht="40.5" customHeight="1" x14ac:dyDescent="0.25">
      <c r="A6" s="272" t="s">
        <v>197</v>
      </c>
      <c r="B6" s="274"/>
      <c r="C6" s="274"/>
      <c r="D6" s="274"/>
      <c r="E6" s="29"/>
      <c r="F6" s="255" t="s">
        <v>198</v>
      </c>
      <c r="G6" s="256"/>
      <c r="H6" s="256"/>
      <c r="I6" s="256"/>
      <c r="J6" s="256"/>
      <c r="K6" s="256"/>
      <c r="L6" s="256"/>
      <c r="M6" s="256"/>
      <c r="N6" s="256"/>
      <c r="O6" s="256"/>
      <c r="P6" s="29"/>
      <c r="Q6" s="29"/>
      <c r="R6" s="29"/>
      <c r="S6" s="29"/>
      <c r="T6" s="29"/>
      <c r="U6" s="30"/>
      <c r="V6" s="29"/>
      <c r="W6" s="29"/>
      <c r="X6" s="29"/>
      <c r="Y6" s="30"/>
      <c r="Z6" s="153"/>
    </row>
    <row r="7" spans="1:26" s="14" customFormat="1" ht="9.6" customHeight="1" x14ac:dyDescent="0.25">
      <c r="A7" s="154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30"/>
      <c r="V7" s="29"/>
      <c r="W7" s="29"/>
      <c r="X7" s="29"/>
      <c r="Y7" s="30"/>
      <c r="Z7" s="153"/>
    </row>
    <row r="8" spans="1:26" s="14" customFormat="1" ht="31.15" customHeight="1" x14ac:dyDescent="0.25">
      <c r="A8" s="296" t="s">
        <v>199</v>
      </c>
      <c r="B8" s="274"/>
      <c r="C8" s="274"/>
      <c r="D8" s="274"/>
      <c r="E8" s="29"/>
      <c r="F8" s="297" t="s">
        <v>200</v>
      </c>
      <c r="G8" s="298"/>
      <c r="H8" s="298"/>
      <c r="I8" s="298"/>
      <c r="J8" s="298"/>
      <c r="K8" s="298"/>
      <c r="L8" s="298"/>
      <c r="M8" s="298"/>
      <c r="N8" s="298"/>
      <c r="O8" s="298"/>
      <c r="P8" s="29"/>
      <c r="Q8" s="29"/>
      <c r="R8" s="29"/>
      <c r="S8" s="29"/>
      <c r="T8" s="29"/>
      <c r="U8" s="30"/>
      <c r="V8" s="29"/>
      <c r="W8" s="29"/>
      <c r="X8" s="29"/>
      <c r="Y8" s="30"/>
      <c r="Z8" s="153"/>
    </row>
    <row r="9" spans="1:26" s="14" customFormat="1" ht="8.1" customHeight="1" x14ac:dyDescent="0.25">
      <c r="A9" s="157"/>
      <c r="B9" s="156"/>
      <c r="C9" s="156"/>
      <c r="D9" s="156"/>
      <c r="E9" s="29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29"/>
      <c r="R9" s="29"/>
      <c r="S9" s="29"/>
      <c r="T9" s="29"/>
      <c r="U9" s="30"/>
      <c r="V9" s="29"/>
      <c r="W9" s="29"/>
      <c r="X9" s="29"/>
      <c r="Y9" s="30"/>
      <c r="Z9" s="153"/>
    </row>
    <row r="10" spans="1:26" s="14" customFormat="1" ht="28.15" customHeight="1" x14ac:dyDescent="0.25">
      <c r="A10" s="154" t="s">
        <v>201</v>
      </c>
      <c r="B10" s="156"/>
      <c r="C10" s="156"/>
      <c r="D10" s="156"/>
      <c r="E10" s="29"/>
      <c r="F10" s="255" t="s">
        <v>202</v>
      </c>
      <c r="G10" s="256"/>
      <c r="H10" s="256"/>
      <c r="I10" s="256"/>
      <c r="J10" s="256"/>
      <c r="K10" s="256"/>
      <c r="L10" s="256"/>
      <c r="M10" s="256"/>
      <c r="N10" s="256"/>
      <c r="O10" s="256"/>
      <c r="P10" s="156"/>
      <c r="Q10" s="29"/>
      <c r="R10" s="29"/>
      <c r="S10" s="29"/>
      <c r="T10" s="29"/>
      <c r="U10" s="30"/>
      <c r="V10" s="29"/>
      <c r="W10" s="29"/>
      <c r="X10" s="29"/>
      <c r="Y10" s="30"/>
      <c r="Z10" s="153"/>
    </row>
    <row r="11" spans="1:26" ht="6" customHeight="1" thickBot="1" x14ac:dyDescent="0.3">
      <c r="A11" s="154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30"/>
      <c r="Z11" s="153"/>
    </row>
    <row r="12" spans="1:26" ht="39" customHeight="1" thickBot="1" x14ac:dyDescent="0.3">
      <c r="A12" s="316" t="s">
        <v>206</v>
      </c>
      <c r="B12" s="317"/>
      <c r="C12" s="317"/>
      <c r="D12" s="317"/>
      <c r="E12" s="317"/>
      <c r="F12" s="317"/>
      <c r="G12" s="317"/>
      <c r="H12" s="317"/>
      <c r="I12" s="317"/>
      <c r="J12" s="317"/>
      <c r="K12" s="317"/>
      <c r="L12" s="317"/>
      <c r="M12" s="29"/>
      <c r="N12" s="279" t="s">
        <v>207</v>
      </c>
      <c r="O12" s="280"/>
      <c r="P12" s="280"/>
      <c r="Q12" s="280"/>
      <c r="R12" s="280"/>
      <c r="S12" s="280"/>
      <c r="T12" s="280"/>
      <c r="U12" s="280"/>
      <c r="V12" s="280"/>
      <c r="W12" s="280"/>
      <c r="X12" s="280"/>
      <c r="Y12" s="280"/>
      <c r="Z12" s="281"/>
    </row>
    <row r="13" spans="1:26" ht="21" customHeight="1" x14ac:dyDescent="0.25">
      <c r="A13" s="154" t="s">
        <v>208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 t="s">
        <v>208</v>
      </c>
      <c r="O13" s="29"/>
      <c r="P13" s="29"/>
      <c r="Q13" s="29"/>
      <c r="R13" s="29"/>
      <c r="S13" s="29"/>
      <c r="T13" s="29"/>
      <c r="U13" s="30"/>
      <c r="V13" s="29"/>
      <c r="W13" s="29"/>
      <c r="X13" s="29"/>
      <c r="Y13" s="29"/>
      <c r="Z13" s="158"/>
    </row>
    <row r="14" spans="1:26" ht="20.100000000000001" customHeight="1" x14ac:dyDescent="0.25">
      <c r="A14" s="282" t="s">
        <v>209</v>
      </c>
      <c r="B14" s="256"/>
      <c r="C14" s="256"/>
      <c r="D14" s="256"/>
      <c r="E14" s="256"/>
      <c r="F14" s="256"/>
      <c r="G14" s="256"/>
      <c r="H14" s="256"/>
      <c r="I14" s="256"/>
      <c r="J14" s="256"/>
      <c r="K14" s="256"/>
      <c r="L14" s="257"/>
      <c r="M14" s="29"/>
      <c r="N14" s="255" t="s">
        <v>209</v>
      </c>
      <c r="O14" s="256"/>
      <c r="P14" s="256"/>
      <c r="Q14" s="256"/>
      <c r="R14" s="256"/>
      <c r="S14" s="256"/>
      <c r="T14" s="256"/>
      <c r="U14" s="256"/>
      <c r="V14" s="256"/>
      <c r="W14" s="256"/>
      <c r="X14" s="256"/>
      <c r="Y14" s="257"/>
      <c r="Z14" s="158"/>
    </row>
    <row r="15" spans="1:26" ht="20.100000000000001" customHeight="1" x14ac:dyDescent="0.25">
      <c r="A15" s="283"/>
      <c r="B15" s="259"/>
      <c r="C15" s="259"/>
      <c r="D15" s="259"/>
      <c r="E15" s="259"/>
      <c r="F15" s="259"/>
      <c r="G15" s="259"/>
      <c r="H15" s="259"/>
      <c r="I15" s="259"/>
      <c r="J15" s="259"/>
      <c r="K15" s="259"/>
      <c r="L15" s="260"/>
      <c r="M15" s="29"/>
      <c r="N15" s="258"/>
      <c r="O15" s="259"/>
      <c r="P15" s="259"/>
      <c r="Q15" s="259"/>
      <c r="R15" s="259"/>
      <c r="S15" s="259"/>
      <c r="T15" s="259"/>
      <c r="U15" s="259"/>
      <c r="V15" s="259"/>
      <c r="W15" s="259"/>
      <c r="X15" s="259"/>
      <c r="Y15" s="260"/>
      <c r="Z15" s="158"/>
    </row>
    <row r="16" spans="1:26" ht="5.25" customHeight="1" x14ac:dyDescent="0.25">
      <c r="A16" s="159"/>
      <c r="B16" s="160"/>
      <c r="C16" s="160"/>
      <c r="D16" s="160"/>
      <c r="E16" s="160"/>
      <c r="F16" s="160"/>
      <c r="G16" s="160"/>
      <c r="H16" s="160"/>
      <c r="I16" s="29"/>
      <c r="J16" s="29"/>
      <c r="K16" s="29"/>
      <c r="L16" s="29"/>
      <c r="M16" s="29"/>
      <c r="N16" s="160"/>
      <c r="O16" s="160"/>
      <c r="P16" s="160"/>
      <c r="Q16" s="160"/>
      <c r="R16" s="160"/>
      <c r="S16" s="160"/>
      <c r="T16" s="160"/>
      <c r="U16" s="161"/>
      <c r="V16" s="160"/>
      <c r="W16" s="29"/>
      <c r="X16" s="29"/>
      <c r="Y16" s="29"/>
      <c r="Z16" s="158"/>
    </row>
    <row r="17" spans="1:32" ht="21" customHeight="1" x14ac:dyDescent="0.25">
      <c r="A17" s="154" t="s">
        <v>210</v>
      </c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 t="s">
        <v>210</v>
      </c>
      <c r="O17" s="29"/>
      <c r="P17" s="29"/>
      <c r="Q17" s="29"/>
      <c r="R17" s="29"/>
      <c r="S17" s="29"/>
      <c r="T17" s="29"/>
      <c r="U17" s="30"/>
      <c r="V17" s="29"/>
      <c r="W17" s="29"/>
      <c r="X17" s="29"/>
      <c r="Y17" s="29"/>
      <c r="Z17" s="158"/>
    </row>
    <row r="18" spans="1:32" ht="33.6" customHeight="1" x14ac:dyDescent="0.25">
      <c r="A18" s="284" t="s">
        <v>212</v>
      </c>
      <c r="B18" s="285"/>
      <c r="C18" s="285"/>
      <c r="D18" s="285"/>
      <c r="E18" s="285"/>
      <c r="F18" s="285"/>
      <c r="G18" s="285"/>
      <c r="H18" s="285"/>
      <c r="I18" s="285"/>
      <c r="J18" s="285"/>
      <c r="K18" s="285"/>
      <c r="L18" s="286"/>
      <c r="M18" s="29"/>
      <c r="N18" s="261" t="s">
        <v>212</v>
      </c>
      <c r="O18" s="262"/>
      <c r="P18" s="262"/>
      <c r="Q18" s="262"/>
      <c r="R18" s="262"/>
      <c r="S18" s="262"/>
      <c r="T18" s="262"/>
      <c r="U18" s="262"/>
      <c r="V18" s="262"/>
      <c r="W18" s="262"/>
      <c r="X18" s="262"/>
      <c r="Y18" s="263"/>
      <c r="Z18" s="158"/>
    </row>
    <row r="19" spans="1:32" ht="35.1" customHeight="1" x14ac:dyDescent="0.25">
      <c r="A19" s="299" t="s">
        <v>211</v>
      </c>
      <c r="B19" s="300"/>
      <c r="C19" s="300"/>
      <c r="D19" s="300"/>
      <c r="E19" s="300"/>
      <c r="F19" s="300"/>
      <c r="G19" s="300"/>
      <c r="H19" s="300"/>
      <c r="I19" s="300"/>
      <c r="J19" s="300"/>
      <c r="K19" s="300"/>
      <c r="L19" s="301"/>
      <c r="M19" s="29"/>
      <c r="N19" s="264" t="s">
        <v>211</v>
      </c>
      <c r="O19" s="265"/>
      <c r="P19" s="265"/>
      <c r="Q19" s="265"/>
      <c r="R19" s="265"/>
      <c r="S19" s="265"/>
      <c r="T19" s="265"/>
      <c r="U19" s="265"/>
      <c r="V19" s="265"/>
      <c r="W19" s="265"/>
      <c r="X19" s="265"/>
      <c r="Y19" s="266"/>
      <c r="Z19" s="158"/>
    </row>
    <row r="20" spans="1:32" ht="39.6" customHeight="1" x14ac:dyDescent="0.25">
      <c r="A20" s="302" t="s">
        <v>213</v>
      </c>
      <c r="B20" s="303"/>
      <c r="C20" s="303"/>
      <c r="D20" s="303"/>
      <c r="E20" s="303"/>
      <c r="F20" s="303"/>
      <c r="G20" s="303"/>
      <c r="H20" s="303"/>
      <c r="I20" s="303"/>
      <c r="J20" s="303"/>
      <c r="K20" s="303"/>
      <c r="L20" s="304"/>
      <c r="M20" s="29"/>
      <c r="N20" s="267" t="s">
        <v>213</v>
      </c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9"/>
      <c r="Z20" s="158"/>
    </row>
    <row r="21" spans="1:32" ht="9" customHeight="1" x14ac:dyDescent="0.25">
      <c r="A21" s="154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30"/>
      <c r="V21" s="29"/>
      <c r="W21" s="29"/>
      <c r="X21" s="29"/>
      <c r="Y21" s="29"/>
      <c r="Z21" s="158"/>
    </row>
    <row r="22" spans="1:32" ht="21" customHeight="1" x14ac:dyDescent="0.25">
      <c r="A22" s="154" t="s">
        <v>205</v>
      </c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30"/>
      <c r="V22" s="29"/>
      <c r="W22" s="29"/>
      <c r="X22" s="29"/>
      <c r="Y22" s="29"/>
      <c r="Z22" s="158"/>
    </row>
    <row r="23" spans="1:32" ht="21" customHeight="1" x14ac:dyDescent="0.25">
      <c r="A23" s="154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30"/>
      <c r="V23" s="29"/>
      <c r="W23" s="29"/>
      <c r="X23" s="29"/>
      <c r="Y23" s="29"/>
      <c r="Z23" s="158"/>
    </row>
    <row r="24" spans="1:32" ht="21" customHeight="1" x14ac:dyDescent="0.25">
      <c r="A24" s="154" t="s">
        <v>204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 t="s">
        <v>204</v>
      </c>
      <c r="O24" s="29"/>
      <c r="P24" s="29"/>
      <c r="Q24" s="29"/>
      <c r="R24" s="29"/>
      <c r="S24" s="29"/>
      <c r="T24" s="29"/>
      <c r="U24" s="30"/>
      <c r="V24" s="29"/>
      <c r="W24" s="29"/>
      <c r="X24" s="29"/>
      <c r="Y24" s="29"/>
      <c r="Z24" s="158"/>
      <c r="AC24" s="1"/>
      <c r="AD24" s="1"/>
      <c r="AE24" s="9"/>
      <c r="AF24" s="1"/>
    </row>
    <row r="25" spans="1:32" ht="31.5" customHeight="1" x14ac:dyDescent="0.25">
      <c r="A25" s="305" t="s">
        <v>124</v>
      </c>
      <c r="B25" s="306"/>
      <c r="C25" s="306"/>
      <c r="D25" s="306"/>
      <c r="E25" s="306"/>
      <c r="F25" s="306"/>
      <c r="G25" s="306"/>
      <c r="H25" s="306"/>
      <c r="I25" s="306"/>
      <c r="J25" s="306"/>
      <c r="K25" s="306"/>
      <c r="L25" s="307"/>
      <c r="M25" s="29"/>
      <c r="N25" s="308" t="s">
        <v>214</v>
      </c>
      <c r="O25" s="309"/>
      <c r="P25" s="309"/>
      <c r="Q25" s="309"/>
      <c r="R25" s="309"/>
      <c r="S25" s="309"/>
      <c r="T25" s="309"/>
      <c r="U25" s="309"/>
      <c r="V25" s="309"/>
      <c r="W25" s="309"/>
      <c r="X25" s="309"/>
      <c r="Y25" s="310"/>
      <c r="Z25" s="158"/>
      <c r="AC25" s="1"/>
      <c r="AD25" s="1"/>
      <c r="AE25" s="9"/>
      <c r="AF25" s="1"/>
    </row>
    <row r="26" spans="1:32" ht="26.45" customHeight="1" x14ac:dyDescent="0.25">
      <c r="A26" s="202"/>
      <c r="B26" s="203" t="s">
        <v>203</v>
      </c>
      <c r="C26" s="202"/>
      <c r="D26" s="202"/>
      <c r="E26" s="202"/>
      <c r="F26" s="202"/>
      <c r="G26" s="202"/>
      <c r="H26" s="202"/>
      <c r="I26" s="202"/>
      <c r="J26" s="202"/>
      <c r="K26" s="202"/>
      <c r="L26" s="162"/>
      <c r="M26" s="163"/>
      <c r="N26" s="164"/>
      <c r="O26" s="164"/>
      <c r="P26" s="164"/>
      <c r="Q26" s="164"/>
      <c r="R26" s="164"/>
      <c r="S26" s="164"/>
      <c r="T26" s="164"/>
      <c r="U26" s="164"/>
      <c r="V26" s="164"/>
      <c r="W26" s="29"/>
      <c r="X26" s="29"/>
      <c r="Y26" s="29"/>
      <c r="Z26" s="165"/>
      <c r="AC26" s="1"/>
      <c r="AD26" s="1"/>
      <c r="AE26" s="9"/>
      <c r="AF26" s="1"/>
    </row>
    <row r="27" spans="1:32" ht="6" customHeight="1" x14ac:dyDescent="0.25">
      <c r="A27" s="154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30"/>
      <c r="Z27" s="158"/>
    </row>
    <row r="28" spans="1:32" s="18" customFormat="1" ht="53.25" customHeight="1" x14ac:dyDescent="0.3">
      <c r="A28" s="311" t="s">
        <v>215</v>
      </c>
      <c r="B28" s="312"/>
      <c r="C28" s="312"/>
      <c r="D28" s="312"/>
      <c r="E28" s="312"/>
      <c r="F28" s="312"/>
      <c r="G28" s="312"/>
      <c r="H28" s="312"/>
      <c r="I28" s="312"/>
      <c r="J28" s="312"/>
      <c r="K28" s="312"/>
      <c r="L28" s="312"/>
      <c r="M28" s="312"/>
      <c r="N28" s="313"/>
      <c r="O28" s="312" t="s">
        <v>216</v>
      </c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15"/>
      <c r="AC28" s="19"/>
      <c r="AD28" s="19"/>
      <c r="AE28" s="19"/>
      <c r="AF28" s="19"/>
    </row>
    <row r="29" spans="1:32" s="16" customFormat="1" ht="19.5" x14ac:dyDescent="0.25">
      <c r="A29" s="154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30"/>
      <c r="V29" s="29"/>
      <c r="W29" s="29"/>
      <c r="X29" s="29"/>
      <c r="Y29" s="29"/>
      <c r="Z29" s="158"/>
      <c r="AC29" s="17"/>
      <c r="AD29" s="17"/>
      <c r="AE29" s="17"/>
      <c r="AF29" s="17"/>
    </row>
    <row r="30" spans="1:32" s="16" customFormat="1" ht="28.15" customHeight="1" x14ac:dyDescent="0.25">
      <c r="A30" s="154" t="s">
        <v>219</v>
      </c>
      <c r="B30" s="29"/>
      <c r="C30" s="29"/>
      <c r="D30" s="29"/>
      <c r="E30" s="29"/>
      <c r="F30" s="209" t="s">
        <v>332</v>
      </c>
      <c r="G30" s="210"/>
      <c r="H30" s="210"/>
      <c r="I30" s="210"/>
      <c r="J30" s="210"/>
      <c r="K30" s="210"/>
      <c r="L30" s="210"/>
      <c r="M30" s="210"/>
      <c r="N30" s="211"/>
      <c r="O30" s="29"/>
      <c r="P30" s="29"/>
      <c r="Q30" s="29" t="s">
        <v>217</v>
      </c>
      <c r="R30" s="29"/>
      <c r="S30" s="29"/>
      <c r="T30" s="29"/>
      <c r="U30" s="29"/>
      <c r="V30" s="222"/>
      <c r="W30" s="223"/>
      <c r="X30" s="223"/>
      <c r="Y30" s="224"/>
      <c r="Z30" s="158"/>
      <c r="AC30" s="17"/>
      <c r="AD30" s="17"/>
      <c r="AE30" s="17"/>
      <c r="AF30" s="17"/>
    </row>
    <row r="31" spans="1:32" s="26" customFormat="1" ht="8.25" customHeight="1" x14ac:dyDescent="0.25">
      <c r="A31" s="166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6"/>
      <c r="V31" s="35"/>
      <c r="W31" s="35"/>
      <c r="X31" s="35"/>
      <c r="Y31" s="35"/>
      <c r="Z31" s="167"/>
      <c r="AC31" s="27"/>
      <c r="AD31" s="27"/>
      <c r="AE31" s="27"/>
      <c r="AF31" s="27"/>
    </row>
    <row r="32" spans="1:32" ht="27.6" customHeight="1" x14ac:dyDescent="0.25">
      <c r="A32" s="154" t="s">
        <v>337</v>
      </c>
      <c r="B32" s="29"/>
      <c r="C32" s="29"/>
      <c r="D32" s="29"/>
      <c r="E32" s="29"/>
      <c r="F32" s="209" t="s">
        <v>338</v>
      </c>
      <c r="G32" s="210"/>
      <c r="H32" s="210"/>
      <c r="I32" s="210"/>
      <c r="J32" s="210"/>
      <c r="K32" s="210"/>
      <c r="L32" s="210"/>
      <c r="M32" s="210"/>
      <c r="N32" s="211"/>
      <c r="O32" s="29"/>
      <c r="P32" s="29"/>
      <c r="Q32" s="29" t="s">
        <v>218</v>
      </c>
      <c r="R32" s="29"/>
      <c r="S32" s="29"/>
      <c r="T32" s="29"/>
      <c r="U32" s="29"/>
      <c r="V32" s="222"/>
      <c r="W32" s="223"/>
      <c r="X32" s="223"/>
      <c r="Y32" s="224"/>
      <c r="Z32" s="158"/>
      <c r="AC32" s="2"/>
      <c r="AD32" s="2"/>
      <c r="AF32" s="2"/>
    </row>
    <row r="33" spans="1:33" ht="8.25" customHeight="1" x14ac:dyDescent="0.25">
      <c r="A33" s="154"/>
      <c r="B33" s="29"/>
      <c r="C33" s="29"/>
      <c r="D33" s="29"/>
      <c r="E33" s="29"/>
      <c r="F33" s="168"/>
      <c r="G33" s="168"/>
      <c r="H33" s="168"/>
      <c r="I33" s="168"/>
      <c r="J33" s="168"/>
      <c r="K33" s="168"/>
      <c r="L33" s="168"/>
      <c r="M33" s="168"/>
      <c r="N33" s="168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158"/>
      <c r="AC33" s="2"/>
      <c r="AD33" s="2"/>
      <c r="AE33" s="2"/>
      <c r="AF33" s="2"/>
    </row>
    <row r="34" spans="1:33" ht="28.15" customHeight="1" x14ac:dyDescent="0.25">
      <c r="A34" s="154" t="s">
        <v>339</v>
      </c>
      <c r="B34" s="29"/>
      <c r="C34" s="29"/>
      <c r="D34" s="29"/>
      <c r="E34" s="29"/>
      <c r="F34" s="209" t="s">
        <v>351</v>
      </c>
      <c r="G34" s="210"/>
      <c r="H34" s="210"/>
      <c r="I34" s="210"/>
      <c r="J34" s="210"/>
      <c r="K34" s="210"/>
      <c r="L34" s="210"/>
      <c r="M34" s="210"/>
      <c r="N34" s="211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158"/>
      <c r="AC34" s="1"/>
      <c r="AD34" s="1"/>
      <c r="AE34" s="10"/>
      <c r="AF34" s="3"/>
    </row>
    <row r="35" spans="1:33" ht="11.1" customHeight="1" x14ac:dyDescent="0.25">
      <c r="A35" s="154"/>
      <c r="B35" s="29"/>
      <c r="C35" s="29"/>
      <c r="D35" s="29"/>
      <c r="E35" s="29"/>
      <c r="F35" s="168"/>
      <c r="G35" s="168"/>
      <c r="H35" s="168"/>
      <c r="I35" s="168"/>
      <c r="J35" s="168"/>
      <c r="K35" s="168"/>
      <c r="L35" s="168"/>
      <c r="M35" s="168"/>
      <c r="N35" s="168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158"/>
      <c r="AC35" s="1"/>
      <c r="AD35" s="1"/>
      <c r="AE35" s="10"/>
      <c r="AF35" s="3"/>
    </row>
    <row r="36" spans="1:33" ht="36.75" customHeight="1" x14ac:dyDescent="0.25">
      <c r="A36" s="270" t="s">
        <v>220</v>
      </c>
      <c r="B36" s="271"/>
      <c r="C36" s="271"/>
      <c r="D36" s="271"/>
      <c r="E36" s="271"/>
      <c r="F36" s="209" t="s">
        <v>221</v>
      </c>
      <c r="G36" s="210"/>
      <c r="H36" s="210"/>
      <c r="I36" s="210"/>
      <c r="J36" s="210"/>
      <c r="K36" s="210"/>
      <c r="L36" s="210"/>
      <c r="M36" s="210"/>
      <c r="N36" s="211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158"/>
      <c r="AC36" s="1"/>
      <c r="AD36" s="1"/>
      <c r="AE36" s="10"/>
      <c r="AF36" s="10"/>
    </row>
    <row r="37" spans="1:33" ht="15.6" customHeight="1" x14ac:dyDescent="0.25">
      <c r="A37" s="154"/>
      <c r="B37" s="29"/>
      <c r="C37" s="29"/>
      <c r="D37" s="29"/>
      <c r="E37" s="29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168"/>
      <c r="U37" s="30"/>
      <c r="V37" s="29"/>
      <c r="W37" s="29"/>
      <c r="X37" s="29"/>
      <c r="Y37" s="29"/>
      <c r="Z37" s="158"/>
      <c r="AC37" s="1"/>
      <c r="AD37" s="1"/>
      <c r="AE37" s="1"/>
      <c r="AF37" s="1"/>
    </row>
    <row r="38" spans="1:33" ht="28.15" customHeight="1" x14ac:dyDescent="0.25">
      <c r="A38" s="270" t="s">
        <v>340</v>
      </c>
      <c r="B38" s="271"/>
      <c r="C38" s="271"/>
      <c r="D38" s="271"/>
      <c r="E38" s="29"/>
      <c r="F38" s="209" t="s">
        <v>332</v>
      </c>
      <c r="G38" s="210"/>
      <c r="H38" s="210"/>
      <c r="I38" s="210"/>
      <c r="J38" s="210"/>
      <c r="K38" s="210"/>
      <c r="L38" s="210"/>
      <c r="M38" s="210"/>
      <c r="N38" s="211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158"/>
    </row>
    <row r="39" spans="1:33" ht="19.5" x14ac:dyDescent="0.25">
      <c r="A39" s="270"/>
      <c r="B39" s="271"/>
      <c r="C39" s="271"/>
      <c r="D39" s="271"/>
      <c r="E39" s="29"/>
      <c r="F39" s="38"/>
      <c r="G39" s="38"/>
      <c r="H39" s="38"/>
      <c r="I39" s="38"/>
      <c r="J39" s="38"/>
      <c r="K39" s="38"/>
      <c r="L39" s="38"/>
      <c r="M39" s="38"/>
      <c r="N39" s="38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158"/>
      <c r="AA39" s="1"/>
      <c r="AB39" s="1"/>
      <c r="AC39" s="1"/>
    </row>
    <row r="40" spans="1:33" ht="19.5" x14ac:dyDescent="0.25">
      <c r="A40" s="154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30"/>
      <c r="V40" s="29"/>
      <c r="W40" s="29"/>
      <c r="X40" s="29"/>
      <c r="Y40" s="29"/>
      <c r="Z40" s="158"/>
      <c r="AC40" s="1"/>
      <c r="AD40" s="1"/>
      <c r="AE40" s="1"/>
      <c r="AF40" s="1"/>
    </row>
    <row r="41" spans="1:33" ht="28.35" customHeight="1" x14ac:dyDescent="0.25">
      <c r="A41" s="154" t="s">
        <v>341</v>
      </c>
      <c r="B41" s="29"/>
      <c r="C41" s="39"/>
      <c r="D41" s="29"/>
      <c r="E41" s="29"/>
      <c r="F41" s="209" t="s">
        <v>332</v>
      </c>
      <c r="G41" s="210"/>
      <c r="H41" s="210"/>
      <c r="I41" s="210"/>
      <c r="J41" s="210"/>
      <c r="K41" s="210"/>
      <c r="L41" s="210"/>
      <c r="M41" s="210"/>
      <c r="N41" s="211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158"/>
    </row>
    <row r="42" spans="1:33" ht="19.5" x14ac:dyDescent="0.25">
      <c r="A42" s="154" t="s">
        <v>342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30"/>
      <c r="V42" s="29"/>
      <c r="W42" s="29"/>
      <c r="X42" s="29"/>
      <c r="Y42" s="29"/>
      <c r="Z42" s="158"/>
      <c r="AC42" s="1"/>
      <c r="AD42" s="1"/>
      <c r="AE42" s="1"/>
      <c r="AF42" s="1"/>
    </row>
    <row r="43" spans="1:33" ht="19.5" x14ac:dyDescent="0.25">
      <c r="A43" s="154"/>
      <c r="B43" s="29"/>
      <c r="C43" s="29"/>
      <c r="D43" s="29"/>
      <c r="E43" s="29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29"/>
      <c r="Q43" s="30"/>
      <c r="R43" s="29"/>
      <c r="S43" s="29"/>
      <c r="T43" s="29"/>
      <c r="U43" s="29"/>
      <c r="V43" s="29"/>
      <c r="W43" s="29"/>
      <c r="X43" s="29"/>
      <c r="Y43" s="29"/>
      <c r="Z43" s="158"/>
      <c r="AA43" s="1"/>
      <c r="AB43" s="1"/>
    </row>
    <row r="44" spans="1:33" ht="26.45" customHeight="1" x14ac:dyDescent="0.25">
      <c r="A44" s="154" t="s">
        <v>343</v>
      </c>
      <c r="B44" s="29"/>
      <c r="C44" s="29"/>
      <c r="D44" s="29"/>
      <c r="E44" s="29"/>
      <c r="F44" s="212" t="s">
        <v>332</v>
      </c>
      <c r="G44" s="213"/>
      <c r="H44" s="213"/>
      <c r="I44" s="214"/>
      <c r="J44" s="29"/>
      <c r="K44" s="29"/>
      <c r="L44" s="29"/>
      <c r="M44" s="29"/>
      <c r="N44" s="30"/>
      <c r="O44" s="29"/>
      <c r="P44" s="38"/>
      <c r="Q44" s="38"/>
      <c r="R44" s="38"/>
      <c r="S44" s="38"/>
      <c r="T44" s="38"/>
      <c r="U44" s="38"/>
      <c r="V44" s="29"/>
      <c r="W44" s="29"/>
      <c r="X44" s="29"/>
      <c r="Y44" s="29"/>
      <c r="Z44" s="158"/>
      <c r="AC44" s="1"/>
      <c r="AD44" s="1"/>
      <c r="AE44" s="4"/>
      <c r="AF44" s="1"/>
    </row>
    <row r="45" spans="1:33" ht="19.5" x14ac:dyDescent="0.25">
      <c r="A45" s="154"/>
      <c r="B45" s="29"/>
      <c r="C45" s="29"/>
      <c r="D45" s="29"/>
      <c r="E45" s="29"/>
      <c r="F45" s="168"/>
      <c r="G45" s="168"/>
      <c r="H45" s="168"/>
      <c r="I45" s="16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169"/>
      <c r="AC45" s="1"/>
      <c r="AD45" s="1"/>
      <c r="AE45" s="1"/>
      <c r="AF45" s="1"/>
    </row>
    <row r="46" spans="1:33" ht="28.15" customHeight="1" x14ac:dyDescent="0.25">
      <c r="A46" s="154" t="s">
        <v>344</v>
      </c>
      <c r="B46" s="29"/>
      <c r="C46" s="29"/>
      <c r="D46" s="29"/>
      <c r="E46" s="29"/>
      <c r="F46" s="293"/>
      <c r="G46" s="294"/>
      <c r="H46" s="294"/>
      <c r="I46" s="295"/>
      <c r="J46" s="30"/>
      <c r="K46" s="215" t="s">
        <v>332</v>
      </c>
      <c r="L46" s="216"/>
      <c r="M46" s="216"/>
      <c r="N46" s="217"/>
      <c r="O46" s="29" t="s">
        <v>345</v>
      </c>
      <c r="P46" s="38"/>
      <c r="Q46" s="38" t="s">
        <v>346</v>
      </c>
      <c r="R46" s="38"/>
      <c r="S46" s="30"/>
      <c r="T46" s="170"/>
      <c r="U46" s="170"/>
      <c r="V46" s="222"/>
      <c r="W46" s="223"/>
      <c r="X46" s="223"/>
      <c r="Y46" s="224"/>
      <c r="Z46" s="158"/>
      <c r="AC46" s="1"/>
      <c r="AD46" s="1"/>
      <c r="AE46" s="4"/>
      <c r="AF46" s="1"/>
    </row>
    <row r="47" spans="1:33" s="11" customFormat="1" ht="7.5" customHeight="1" x14ac:dyDescent="0.25">
      <c r="A47" s="171"/>
      <c r="B47" s="30"/>
      <c r="C47" s="30"/>
      <c r="D47" s="30"/>
      <c r="E47" s="30"/>
      <c r="F47" s="172"/>
      <c r="G47" s="30"/>
      <c r="H47" s="30"/>
      <c r="I47" s="30"/>
      <c r="J47" s="30"/>
      <c r="K47" s="30"/>
      <c r="L47" s="30"/>
      <c r="M47" s="30"/>
      <c r="N47" s="30"/>
      <c r="O47" s="30"/>
      <c r="P47" s="38"/>
      <c r="Q47" s="38"/>
      <c r="R47" s="30"/>
      <c r="S47" s="30"/>
      <c r="T47" s="172"/>
      <c r="U47" s="172"/>
      <c r="V47" s="172"/>
      <c r="W47" s="30"/>
      <c r="X47" s="30"/>
      <c r="Y47" s="30"/>
      <c r="Z47" s="173"/>
      <c r="AD47" s="4"/>
      <c r="AE47" s="4"/>
      <c r="AF47" s="4"/>
      <c r="AG47" s="4"/>
    </row>
    <row r="48" spans="1:33" s="20" customFormat="1" ht="39" customHeight="1" x14ac:dyDescent="0.25">
      <c r="A48" s="174" t="s">
        <v>384</v>
      </c>
      <c r="B48" s="42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3"/>
      <c r="R48" s="43"/>
      <c r="S48" s="43"/>
      <c r="T48" s="43"/>
      <c r="U48" s="43"/>
      <c r="V48" s="43"/>
      <c r="W48" s="43"/>
      <c r="X48" s="43"/>
      <c r="Y48" s="43"/>
      <c r="Z48" s="175"/>
      <c r="AC48" s="19"/>
      <c r="AD48" s="21"/>
      <c r="AE48" s="19"/>
      <c r="AF48" s="21"/>
    </row>
    <row r="49" spans="1:33" s="11" customFormat="1" ht="7.5" customHeight="1" x14ac:dyDescent="0.25">
      <c r="A49" s="171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153"/>
      <c r="AC49" s="4"/>
      <c r="AD49" s="4"/>
      <c r="AE49" s="4"/>
      <c r="AF49" s="4"/>
    </row>
    <row r="50" spans="1:33" s="11" customFormat="1" ht="23.1" customHeight="1" x14ac:dyDescent="0.25">
      <c r="A50" s="296" t="s">
        <v>385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198"/>
      <c r="X50" s="30"/>
      <c r="Y50" s="30"/>
      <c r="Z50" s="153"/>
      <c r="AC50" s="4"/>
      <c r="AD50" s="4"/>
      <c r="AE50" s="4"/>
      <c r="AF50" s="4"/>
    </row>
    <row r="51" spans="1:33" s="11" customFormat="1" ht="6.75" customHeight="1" x14ac:dyDescent="0.25">
      <c r="A51" s="171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153"/>
      <c r="AC51" s="4"/>
      <c r="AD51" s="4"/>
      <c r="AE51" s="4"/>
      <c r="AF51" s="4"/>
    </row>
    <row r="52" spans="1:33" s="15" customFormat="1" ht="23.1" customHeight="1" x14ac:dyDescent="0.25">
      <c r="A52" s="290" t="s">
        <v>386</v>
      </c>
      <c r="B52" s="291"/>
      <c r="C52" s="291"/>
      <c r="D52" s="291"/>
      <c r="E52" s="291"/>
      <c r="F52" s="291"/>
      <c r="G52" s="291"/>
      <c r="H52" s="291"/>
      <c r="I52" s="291"/>
      <c r="J52" s="291"/>
      <c r="K52" s="291"/>
      <c r="L52" s="291"/>
      <c r="M52" s="291"/>
      <c r="N52" s="291"/>
      <c r="O52" s="291"/>
      <c r="P52" s="291"/>
      <c r="Q52" s="291"/>
      <c r="R52" s="291"/>
      <c r="S52" s="291"/>
      <c r="T52" s="291"/>
      <c r="U52" s="291"/>
      <c r="V52" s="291"/>
      <c r="W52" s="198"/>
      <c r="X52" s="30"/>
      <c r="Y52" s="30"/>
      <c r="Z52" s="153"/>
      <c r="AC52" s="6"/>
      <c r="AD52" s="6"/>
      <c r="AE52" s="6"/>
      <c r="AF52" s="6"/>
    </row>
    <row r="53" spans="1:33" s="15" customFormat="1" ht="6.75" customHeight="1" x14ac:dyDescent="0.25"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170"/>
      <c r="X53" s="170"/>
      <c r="Y53" s="170"/>
      <c r="Z53" s="153"/>
      <c r="AC53" s="6"/>
      <c r="AD53" s="6"/>
      <c r="AE53" s="6"/>
      <c r="AF53" s="6"/>
    </row>
    <row r="54" spans="1:33" s="15" customFormat="1" ht="23.1" customHeight="1" x14ac:dyDescent="0.25">
      <c r="A54" s="171" t="s">
        <v>387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198"/>
      <c r="Z54" s="153"/>
      <c r="AC54" s="6"/>
      <c r="AD54" s="6"/>
      <c r="AE54" s="6"/>
      <c r="AF54" s="6"/>
    </row>
    <row r="55" spans="1:33" s="15" customFormat="1" ht="6.75" customHeight="1" x14ac:dyDescent="0.25">
      <c r="A55" s="176"/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  <c r="R55" s="170"/>
      <c r="S55" s="170"/>
      <c r="T55" s="30"/>
      <c r="U55" s="30"/>
      <c r="V55" s="170"/>
      <c r="W55" s="30"/>
      <c r="X55" s="30"/>
      <c r="Y55" s="30"/>
      <c r="Z55" s="153"/>
      <c r="AC55" s="6"/>
      <c r="AD55" s="6"/>
      <c r="AE55" s="6"/>
      <c r="AF55" s="6"/>
    </row>
    <row r="56" spans="1:33" s="15" customFormat="1" ht="23.1" customHeight="1" x14ac:dyDescent="0.25">
      <c r="A56" s="290" t="s">
        <v>388</v>
      </c>
      <c r="B56" s="291"/>
      <c r="C56" s="291"/>
      <c r="D56" s="291"/>
      <c r="E56" s="291"/>
      <c r="F56" s="291"/>
      <c r="G56" s="291"/>
      <c r="H56" s="291"/>
      <c r="I56" s="291"/>
      <c r="J56" s="291"/>
      <c r="K56" s="291"/>
      <c r="L56" s="291"/>
      <c r="M56" s="291"/>
      <c r="N56" s="291"/>
      <c r="O56" s="291"/>
      <c r="P56" s="291"/>
      <c r="Q56" s="291"/>
      <c r="R56" s="291"/>
      <c r="S56" s="291"/>
      <c r="T56" s="291"/>
      <c r="U56" s="291"/>
      <c r="V56" s="291"/>
      <c r="W56" s="198"/>
      <c r="X56" s="30"/>
      <c r="Y56" s="30"/>
      <c r="Z56" s="153"/>
      <c r="AC56" s="6"/>
      <c r="AD56" s="6"/>
      <c r="AE56" s="6"/>
      <c r="AF56" s="6"/>
    </row>
    <row r="57" spans="1:33" s="11" customFormat="1" ht="7.5" customHeight="1" x14ac:dyDescent="0.25">
      <c r="A57" s="171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153"/>
      <c r="AD57" s="4"/>
      <c r="AE57" s="4"/>
      <c r="AF57" s="4"/>
      <c r="AG57" s="4"/>
    </row>
    <row r="58" spans="1:33" s="20" customFormat="1" ht="39" customHeight="1" x14ac:dyDescent="0.25">
      <c r="A58" s="174" t="s">
        <v>353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3"/>
      <c r="R58" s="43"/>
      <c r="S58" s="43"/>
      <c r="T58" s="43"/>
      <c r="U58" s="43"/>
      <c r="V58" s="43"/>
      <c r="W58" s="43"/>
      <c r="X58" s="43"/>
      <c r="Y58" s="43"/>
      <c r="Z58" s="175"/>
      <c r="AD58" s="19"/>
      <c r="AE58" s="21"/>
      <c r="AF58" s="19"/>
      <c r="AG58" s="21"/>
    </row>
    <row r="59" spans="1:33" s="11" customFormat="1" ht="7.5" customHeight="1" x14ac:dyDescent="0.25">
      <c r="A59" s="171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153"/>
      <c r="AD59" s="4"/>
      <c r="AE59" s="4"/>
      <c r="AF59" s="4"/>
      <c r="AG59" s="4"/>
    </row>
    <row r="60" spans="1:33" ht="21" customHeight="1" x14ac:dyDescent="0.25">
      <c r="A60" s="154" t="s">
        <v>354</v>
      </c>
      <c r="B60" s="168"/>
      <c r="C60" s="168"/>
      <c r="D60" s="29"/>
      <c r="E60" s="29"/>
      <c r="F60" s="168"/>
      <c r="G60" s="168"/>
      <c r="H60" s="168"/>
      <c r="I60" s="168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198"/>
      <c r="W60" s="29"/>
      <c r="X60" s="29"/>
      <c r="Y60" s="29"/>
      <c r="Z60" s="158"/>
      <c r="AD60" s="1"/>
      <c r="AE60" s="1"/>
      <c r="AF60" s="1"/>
      <c r="AG60" s="1"/>
    </row>
    <row r="61" spans="1:33" ht="8.1" customHeight="1" x14ac:dyDescent="0.25">
      <c r="A61" s="154"/>
      <c r="B61" s="168"/>
      <c r="C61" s="168"/>
      <c r="D61" s="29"/>
      <c r="E61" s="29"/>
      <c r="F61" s="168"/>
      <c r="G61" s="168"/>
      <c r="H61" s="168"/>
      <c r="I61" s="168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30"/>
      <c r="W61" s="29"/>
      <c r="X61" s="30"/>
      <c r="Y61" s="29"/>
      <c r="Z61" s="158"/>
      <c r="AD61" s="1"/>
      <c r="AE61" s="1"/>
      <c r="AF61" s="1"/>
      <c r="AG61" s="1"/>
    </row>
    <row r="62" spans="1:33" ht="21" customHeight="1" x14ac:dyDescent="0.25">
      <c r="A62" s="171" t="s">
        <v>356</v>
      </c>
      <c r="B62" s="30"/>
      <c r="C62" s="30"/>
      <c r="D62" s="30"/>
      <c r="E62" s="29"/>
      <c r="F62" s="29"/>
      <c r="G62" s="29"/>
      <c r="H62" s="218" t="s">
        <v>355</v>
      </c>
      <c r="I62" s="219"/>
      <c r="J62" s="219"/>
      <c r="K62" s="219"/>
      <c r="L62" s="220"/>
      <c r="M62" s="220"/>
      <c r="N62" s="220"/>
      <c r="O62" s="220"/>
      <c r="P62" s="220"/>
      <c r="Q62" s="220"/>
      <c r="R62" s="220"/>
      <c r="S62" s="220"/>
      <c r="T62" s="221"/>
      <c r="U62" s="29"/>
      <c r="V62" s="30"/>
      <c r="W62" s="29"/>
      <c r="X62" s="30"/>
      <c r="Y62" s="29"/>
      <c r="Z62" s="158"/>
      <c r="AD62" s="1"/>
      <c r="AE62" s="1"/>
      <c r="AF62" s="1"/>
      <c r="AG62" s="1"/>
    </row>
    <row r="63" spans="1:33" s="11" customFormat="1" ht="7.5" customHeight="1" x14ac:dyDescent="0.25">
      <c r="A63" s="171"/>
      <c r="B63" s="30"/>
      <c r="C63" s="30"/>
      <c r="D63" s="30"/>
      <c r="E63" s="30"/>
      <c r="F63" s="30"/>
      <c r="G63" s="30"/>
      <c r="H63" s="172"/>
      <c r="I63" s="30"/>
      <c r="J63" s="30"/>
      <c r="K63" s="30"/>
      <c r="L63" s="30"/>
      <c r="M63" s="30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153"/>
      <c r="AD63" s="4"/>
      <c r="AE63" s="4"/>
      <c r="AF63" s="4"/>
      <c r="AG63" s="4"/>
    </row>
    <row r="64" spans="1:33" ht="21" customHeight="1" x14ac:dyDescent="0.25">
      <c r="A64" s="171" t="s">
        <v>357</v>
      </c>
      <c r="B64" s="30"/>
      <c r="C64" s="30"/>
      <c r="D64" s="30"/>
      <c r="E64" s="29"/>
      <c r="F64" s="29"/>
      <c r="G64" s="29"/>
      <c r="H64" s="287" t="s">
        <v>332</v>
      </c>
      <c r="I64" s="288"/>
      <c r="J64" s="288"/>
      <c r="K64" s="288"/>
      <c r="L64" s="288"/>
      <c r="M64" s="288"/>
      <c r="N64" s="288"/>
      <c r="O64" s="288"/>
      <c r="P64" s="288"/>
      <c r="Q64" s="288"/>
      <c r="R64" s="288"/>
      <c r="S64" s="288"/>
      <c r="T64" s="289"/>
      <c r="U64" s="30"/>
      <c r="V64" s="30"/>
      <c r="W64" s="30"/>
      <c r="X64" s="30"/>
      <c r="Y64" s="30"/>
      <c r="Z64" s="153"/>
    </row>
    <row r="65" spans="1:33" s="11" customFormat="1" ht="7.5" customHeight="1" x14ac:dyDescent="0.25">
      <c r="A65" s="171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  <c r="Q65" s="30"/>
      <c r="R65" s="30"/>
      <c r="S65" s="30"/>
      <c r="T65" s="172"/>
      <c r="U65" s="30"/>
      <c r="V65" s="30"/>
      <c r="W65" s="30"/>
      <c r="X65" s="30"/>
      <c r="Y65" s="30"/>
      <c r="Z65" s="153"/>
      <c r="AD65" s="4"/>
      <c r="AE65" s="4"/>
      <c r="AF65" s="4"/>
      <c r="AG65" s="4"/>
    </row>
    <row r="66" spans="1:33" s="20" customFormat="1" ht="39" customHeight="1" x14ac:dyDescent="0.25">
      <c r="A66" s="174" t="s">
        <v>360</v>
      </c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3"/>
      <c r="R66" s="43"/>
      <c r="S66" s="43"/>
      <c r="T66" s="43"/>
      <c r="U66" s="43"/>
      <c r="V66" s="43"/>
      <c r="W66" s="43"/>
      <c r="X66" s="43"/>
      <c r="Y66" s="43"/>
      <c r="Z66" s="175"/>
      <c r="AC66" s="19"/>
      <c r="AD66" s="19"/>
      <c r="AE66" s="19"/>
      <c r="AF66" s="19"/>
    </row>
    <row r="67" spans="1:33" ht="26.1" customHeight="1" x14ac:dyDescent="0.25">
      <c r="A67" s="154"/>
      <c r="B67" s="204" t="s">
        <v>358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30"/>
      <c r="P67" s="29"/>
      <c r="Q67" s="30"/>
      <c r="R67" s="29"/>
      <c r="S67" s="30"/>
      <c r="T67" s="29"/>
      <c r="U67" s="30"/>
      <c r="V67" s="29"/>
      <c r="W67" s="29"/>
      <c r="X67" s="29"/>
      <c r="Y67" s="29"/>
      <c r="Z67" s="158"/>
      <c r="AC67" s="1"/>
      <c r="AD67" s="1"/>
      <c r="AE67" s="1"/>
      <c r="AF67" s="1"/>
    </row>
    <row r="68" spans="1:33" ht="8.4499999999999993" customHeight="1" x14ac:dyDescent="0.25">
      <c r="A68" s="154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30"/>
      <c r="P68" s="29"/>
      <c r="Q68" s="30"/>
      <c r="R68" s="29"/>
      <c r="S68" s="30"/>
      <c r="T68" s="29"/>
      <c r="U68" s="30"/>
      <c r="V68" s="29"/>
      <c r="W68" s="29"/>
      <c r="X68" s="29"/>
      <c r="Y68" s="29"/>
      <c r="Z68" s="158"/>
      <c r="AC68" s="1"/>
      <c r="AD68" s="1"/>
      <c r="AE68" s="1"/>
      <c r="AF68" s="1"/>
    </row>
    <row r="69" spans="1:33" ht="21" customHeight="1" x14ac:dyDescent="0.25">
      <c r="A69" s="154"/>
      <c r="B69" s="29" t="s">
        <v>390</v>
      </c>
      <c r="C69" s="29"/>
      <c r="D69" s="29"/>
      <c r="E69" s="29"/>
      <c r="F69" s="29"/>
      <c r="G69" s="29"/>
      <c r="H69" s="29"/>
      <c r="I69" s="29"/>
      <c r="J69" s="29"/>
      <c r="K69" s="39"/>
      <c r="L69" s="39"/>
      <c r="M69" s="38"/>
      <c r="N69" s="38"/>
      <c r="O69" s="38"/>
      <c r="P69" s="225" t="s">
        <v>368</v>
      </c>
      <c r="Q69" s="225"/>
      <c r="R69" s="225"/>
      <c r="S69" s="225"/>
      <c r="T69" s="226"/>
      <c r="U69" s="28"/>
      <c r="V69" s="29" t="s">
        <v>113</v>
      </c>
      <c r="W69" s="39"/>
      <c r="X69" s="39"/>
      <c r="Y69" s="39"/>
      <c r="Z69" s="158"/>
      <c r="AC69" s="1"/>
      <c r="AD69" s="1"/>
      <c r="AE69" s="1"/>
      <c r="AF69" s="1"/>
    </row>
    <row r="70" spans="1:33" ht="9" customHeight="1" x14ac:dyDescent="0.25">
      <c r="A70" s="154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177"/>
      <c r="Q70" s="177"/>
      <c r="R70" s="29"/>
      <c r="S70" s="29"/>
      <c r="T70" s="29"/>
      <c r="U70" s="39"/>
      <c r="V70" s="39"/>
      <c r="W70" s="39"/>
      <c r="X70" s="39"/>
      <c r="Y70" s="39"/>
      <c r="Z70" s="158"/>
      <c r="AC70" s="189"/>
      <c r="AD70" s="189"/>
      <c r="AE70" s="189"/>
      <c r="AF70" s="189"/>
    </row>
    <row r="71" spans="1:33" ht="21" customHeight="1" x14ac:dyDescent="0.35">
      <c r="A71" s="154"/>
      <c r="B71" s="29" t="s">
        <v>389</v>
      </c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25" t="s">
        <v>369</v>
      </c>
      <c r="Q71" s="225"/>
      <c r="R71" s="225"/>
      <c r="S71" s="225"/>
      <c r="T71" s="225"/>
      <c r="U71" s="200"/>
      <c r="V71" s="163" t="s">
        <v>192</v>
      </c>
      <c r="W71" s="39"/>
      <c r="X71" s="39"/>
      <c r="Y71" s="39"/>
      <c r="Z71" s="158"/>
      <c r="AC71" s="189"/>
      <c r="AD71" s="189"/>
      <c r="AE71" s="189"/>
      <c r="AF71" s="189"/>
    </row>
    <row r="72" spans="1:33" ht="9.6" customHeight="1" x14ac:dyDescent="0.25">
      <c r="A72" s="154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39"/>
      <c r="P72" s="29"/>
      <c r="Q72" s="29"/>
      <c r="R72" s="29"/>
      <c r="S72" s="29"/>
      <c r="T72" s="29"/>
      <c r="U72" s="29"/>
      <c r="V72" s="39"/>
      <c r="W72" s="39"/>
      <c r="X72" s="39"/>
      <c r="Y72" s="39"/>
      <c r="Z72" s="158"/>
      <c r="AB72" s="189"/>
      <c r="AC72" s="189"/>
      <c r="AD72" s="189"/>
      <c r="AE72" s="189"/>
    </row>
    <row r="73" spans="1:33" ht="21" customHeight="1" x14ac:dyDescent="0.25">
      <c r="A73" s="154"/>
      <c r="B73" s="178" t="s">
        <v>336</v>
      </c>
      <c r="C73" s="29"/>
      <c r="D73" s="29"/>
      <c r="E73" s="29"/>
      <c r="F73" s="29"/>
      <c r="G73" s="29"/>
      <c r="H73" s="29"/>
      <c r="I73" s="29"/>
      <c r="J73" s="29" t="s">
        <v>363</v>
      </c>
      <c r="K73" s="29"/>
      <c r="L73" s="29"/>
      <c r="M73" s="29"/>
      <c r="N73" s="29"/>
      <c r="O73" s="29"/>
      <c r="P73" s="29"/>
      <c r="Q73" s="29"/>
      <c r="R73" s="192" t="s">
        <v>352</v>
      </c>
      <c r="S73" s="29"/>
      <c r="T73" s="29"/>
      <c r="U73" s="29"/>
      <c r="V73" s="39"/>
      <c r="W73" s="39"/>
      <c r="X73" s="39"/>
      <c r="Y73" s="39"/>
      <c r="Z73" s="158"/>
      <c r="AC73" s="189" t="str">
        <f>IF(AND(AB73=TRUE,AA73=TRUE),"ROT","")</f>
        <v/>
      </c>
      <c r="AD73" s="189"/>
      <c r="AE73" s="189"/>
      <c r="AF73" s="189"/>
    </row>
    <row r="74" spans="1:33" ht="21" customHeight="1" x14ac:dyDescent="0.25">
      <c r="A74" s="154"/>
      <c r="B74" s="178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39"/>
      <c r="S74" s="39"/>
      <c r="T74" s="39"/>
      <c r="U74" s="45"/>
      <c r="V74" s="39"/>
      <c r="W74" s="39"/>
      <c r="X74" s="39"/>
      <c r="Y74" s="39"/>
      <c r="Z74" s="158"/>
      <c r="AC74" s="189"/>
      <c r="AD74" s="189"/>
      <c r="AE74" s="189"/>
      <c r="AF74" s="189"/>
    </row>
    <row r="75" spans="1:33" s="12" customFormat="1" ht="47.25" customHeight="1" x14ac:dyDescent="0.25">
      <c r="A75" s="179"/>
      <c r="B75" s="29"/>
      <c r="C75" s="29"/>
      <c r="D75" s="29"/>
      <c r="E75" s="29"/>
      <c r="F75" s="29"/>
      <c r="G75" s="180" t="s">
        <v>397</v>
      </c>
      <c r="H75" s="180" t="s">
        <v>398</v>
      </c>
      <c r="I75" s="180" t="s">
        <v>399</v>
      </c>
      <c r="J75" s="180"/>
      <c r="K75" s="180" t="s">
        <v>400</v>
      </c>
      <c r="L75" s="180"/>
      <c r="M75" s="180" t="s">
        <v>401</v>
      </c>
      <c r="N75" s="180"/>
      <c r="O75" s="180" t="s">
        <v>402</v>
      </c>
      <c r="P75" s="180"/>
      <c r="Q75" s="180" t="s">
        <v>403</v>
      </c>
      <c r="R75" s="180"/>
      <c r="S75" s="180" t="s">
        <v>404</v>
      </c>
      <c r="T75" s="180"/>
      <c r="U75" s="180" t="s">
        <v>405</v>
      </c>
      <c r="V75" s="181"/>
      <c r="W75" s="208" t="s">
        <v>193</v>
      </c>
      <c r="X75" s="208"/>
      <c r="Y75" s="180"/>
      <c r="Z75" s="158"/>
      <c r="AC75" s="190"/>
      <c r="AD75" s="190"/>
      <c r="AE75" s="190"/>
      <c r="AF75" s="190"/>
    </row>
    <row r="76" spans="1:33" s="12" customFormat="1" ht="22.15" customHeight="1" x14ac:dyDescent="0.25">
      <c r="A76" s="179"/>
      <c r="B76" s="29"/>
      <c r="C76" s="29"/>
      <c r="D76" s="29"/>
      <c r="E76" s="29"/>
      <c r="F76" s="29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1"/>
      <c r="W76" s="180"/>
      <c r="X76" s="180"/>
      <c r="Y76" s="180"/>
      <c r="Z76" s="158"/>
      <c r="AC76" s="190"/>
      <c r="AD76" s="190"/>
      <c r="AE76" s="190"/>
      <c r="AF76" s="190"/>
    </row>
    <row r="77" spans="1:33" ht="21" customHeight="1" x14ac:dyDescent="0.25">
      <c r="A77" s="154"/>
      <c r="B77" s="227" t="s">
        <v>391</v>
      </c>
      <c r="C77" s="227"/>
      <c r="D77" s="227"/>
      <c r="E77" s="227"/>
      <c r="F77" s="29"/>
      <c r="G77" s="199"/>
      <c r="H77" s="201"/>
      <c r="I77" s="199"/>
      <c r="J77" s="168"/>
      <c r="K77" s="206"/>
      <c r="L77" s="168"/>
      <c r="M77" s="199"/>
      <c r="N77" s="168"/>
      <c r="O77" s="199"/>
      <c r="P77" s="180"/>
      <c r="Q77" s="199"/>
      <c r="R77" s="180"/>
      <c r="S77" s="199"/>
      <c r="T77" s="180"/>
      <c r="U77" s="199"/>
      <c r="V77" s="168"/>
      <c r="W77" s="231" t="str">
        <f>IF(AND(ISBLANK(G77),ISBLANK(H77),ISBLANK(G79),ISBLANK(I77),ISBLANK(K79),ISBLANK(M77),ISBLANK(M79),ISBLANK(O77),ISBLANK(O79),ISBLANK(Q77),ISBLANK(S77),ISBLANK(U77)),"",G77+G79+H77+I77+K79+K77+M77+M79+O77+O79-Q77-S77-U77)</f>
        <v/>
      </c>
      <c r="X77" s="232"/>
      <c r="Y77" s="180"/>
      <c r="Z77" s="158"/>
      <c r="AC77" s="9"/>
      <c r="AD77" s="9"/>
      <c r="AE77" s="9"/>
      <c r="AF77" s="9"/>
    </row>
    <row r="78" spans="1:33" ht="21" customHeight="1" x14ac:dyDescent="0.35">
      <c r="A78" s="154"/>
      <c r="B78" s="29"/>
      <c r="C78" s="29"/>
      <c r="D78" s="29"/>
      <c r="E78" s="29"/>
      <c r="F78" s="29"/>
      <c r="G78" s="29"/>
      <c r="H78" s="168" t="s">
        <v>4</v>
      </c>
      <c r="I78" s="29"/>
      <c r="J78" s="168" t="s">
        <v>4</v>
      </c>
      <c r="K78" s="29"/>
      <c r="L78" s="168" t="s">
        <v>4</v>
      </c>
      <c r="M78" s="29"/>
      <c r="N78" s="168" t="s">
        <v>4</v>
      </c>
      <c r="O78" s="29"/>
      <c r="P78" s="180" t="s">
        <v>406</v>
      </c>
      <c r="Q78" s="29"/>
      <c r="R78" s="180" t="s">
        <v>406</v>
      </c>
      <c r="S78" s="29"/>
      <c r="T78" s="180" t="s">
        <v>406</v>
      </c>
      <c r="U78" s="29"/>
      <c r="V78" s="168" t="s">
        <v>12</v>
      </c>
      <c r="W78" s="233"/>
      <c r="X78" s="234"/>
      <c r="Y78" s="29" t="s">
        <v>192</v>
      </c>
      <c r="Z78" s="158"/>
      <c r="AC78" s="9"/>
      <c r="AD78" s="9"/>
      <c r="AE78" s="9"/>
      <c r="AF78" s="9"/>
    </row>
    <row r="79" spans="1:33" ht="21.95" customHeight="1" x14ac:dyDescent="0.25">
      <c r="A79" s="154"/>
      <c r="B79" s="228" t="s">
        <v>158</v>
      </c>
      <c r="C79" s="228"/>
      <c r="D79" s="228"/>
      <c r="E79" s="228"/>
      <c r="F79" s="228"/>
      <c r="G79" s="207"/>
      <c r="H79" s="29"/>
      <c r="I79" s="29"/>
      <c r="J79" s="29"/>
      <c r="K79" s="207"/>
      <c r="L79" s="29"/>
      <c r="M79" s="207"/>
      <c r="N79" s="29"/>
      <c r="O79" s="207"/>
      <c r="P79" s="29"/>
      <c r="Q79" s="29"/>
      <c r="R79" s="29"/>
      <c r="S79" s="29"/>
      <c r="T79" s="29"/>
      <c r="U79" s="30"/>
      <c r="V79" s="29"/>
      <c r="W79" s="235"/>
      <c r="X79" s="236"/>
      <c r="Y79" s="29"/>
      <c r="Z79" s="158"/>
      <c r="AC79" s="188">
        <f>Y80</f>
        <v>4</v>
      </c>
      <c r="AD79" s="189"/>
      <c r="AE79" s="189"/>
      <c r="AF79" s="189"/>
    </row>
    <row r="80" spans="1:33" ht="22.15" customHeight="1" x14ac:dyDescent="0.25">
      <c r="A80" s="154"/>
      <c r="B80" s="29"/>
      <c r="C80" s="29"/>
      <c r="D80" s="29"/>
      <c r="E80" s="29"/>
      <c r="F80" s="29"/>
      <c r="G80" s="182"/>
      <c r="H80" s="29"/>
      <c r="I80" s="29"/>
      <c r="J80" s="29"/>
      <c r="K80" s="182"/>
      <c r="L80" s="29"/>
      <c r="M80" s="182"/>
      <c r="N80" s="29"/>
      <c r="O80" s="182"/>
      <c r="P80" s="29"/>
      <c r="Q80" s="29"/>
      <c r="R80" s="29"/>
      <c r="S80" s="29"/>
      <c r="T80" s="29"/>
      <c r="U80" s="30"/>
      <c r="V80" s="29"/>
      <c r="W80" s="183"/>
      <c r="X80" s="183"/>
      <c r="Y80" s="184">
        <v>4</v>
      </c>
      <c r="Z80" s="158"/>
      <c r="AC80" s="189"/>
      <c r="AD80" s="189"/>
      <c r="AE80" s="189"/>
      <c r="AF80" s="189"/>
    </row>
    <row r="81" spans="1:34" ht="22.15" customHeight="1" x14ac:dyDescent="0.25">
      <c r="A81" s="185" t="s">
        <v>392</v>
      </c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  <c r="Z81" s="158"/>
      <c r="AC81" s="189"/>
      <c r="AD81" s="189"/>
      <c r="AE81" s="189"/>
      <c r="AF81" s="189"/>
    </row>
    <row r="82" spans="1:34" ht="3.95" customHeight="1" x14ac:dyDescent="0.25">
      <c r="A82" s="185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158"/>
      <c r="AC82" s="189"/>
      <c r="AD82" s="189"/>
      <c r="AE82" s="189"/>
      <c r="AF82" s="189"/>
    </row>
    <row r="83" spans="1:34" ht="22.15" customHeight="1" x14ac:dyDescent="0.25">
      <c r="A83" s="154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30"/>
      <c r="V83" s="29"/>
      <c r="W83" s="29"/>
      <c r="X83" s="183"/>
      <c r="Y83" s="29"/>
      <c r="Z83" s="158"/>
      <c r="AC83" s="189"/>
      <c r="AD83" s="189"/>
      <c r="AE83" s="189"/>
      <c r="AF83" s="189"/>
    </row>
    <row r="84" spans="1:34" ht="22.15" customHeight="1" x14ac:dyDescent="0.4">
      <c r="A84" s="154"/>
      <c r="B84" s="29" t="s">
        <v>370</v>
      </c>
      <c r="C84" s="29"/>
      <c r="D84" s="29"/>
      <c r="E84" s="29"/>
      <c r="F84" s="29"/>
      <c r="G84" s="29"/>
      <c r="H84" s="29"/>
      <c r="I84" s="432"/>
      <c r="J84" s="433"/>
      <c r="K84" s="29" t="s">
        <v>113</v>
      </c>
      <c r="L84" s="29" t="s">
        <v>373</v>
      </c>
      <c r="M84" s="29"/>
      <c r="N84" s="29"/>
      <c r="O84" s="29"/>
      <c r="P84" s="430"/>
      <c r="Q84" s="431"/>
      <c r="R84" s="30" t="s">
        <v>113</v>
      </c>
      <c r="S84" s="29" t="s">
        <v>374</v>
      </c>
      <c r="T84" s="29"/>
      <c r="U84" s="29"/>
      <c r="V84" s="29"/>
      <c r="W84" s="237" t="str">
        <f>IF(ISBLANK(V30),"",V30)</f>
        <v/>
      </c>
      <c r="X84" s="238"/>
      <c r="Y84" s="29" t="s">
        <v>13</v>
      </c>
      <c r="Z84" s="158"/>
      <c r="AA84" s="189"/>
      <c r="AB84" s="189"/>
      <c r="AC84" s="189"/>
      <c r="AH84" s="7">
        <v>4</v>
      </c>
    </row>
    <row r="85" spans="1:34" ht="8.65" customHeight="1" x14ac:dyDescent="0.25">
      <c r="A85" s="154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30"/>
      <c r="S85" s="29"/>
      <c r="T85" s="29"/>
      <c r="U85" s="29"/>
      <c r="V85" s="29"/>
      <c r="W85" s="29"/>
      <c r="X85" s="29"/>
      <c r="Y85" s="29"/>
      <c r="Z85" s="158"/>
      <c r="AB85" s="189"/>
      <c r="AC85" s="189"/>
    </row>
    <row r="86" spans="1:34" ht="22.15" customHeight="1" x14ac:dyDescent="0.4">
      <c r="A86" s="154"/>
      <c r="B86" s="29" t="s">
        <v>371</v>
      </c>
      <c r="C86" s="29"/>
      <c r="D86" s="29"/>
      <c r="E86" s="29"/>
      <c r="F86" s="29"/>
      <c r="G86" s="29"/>
      <c r="H86" s="29"/>
      <c r="I86" s="241">
        <v>100</v>
      </c>
      <c r="J86" s="242"/>
      <c r="K86" s="29" t="s">
        <v>113</v>
      </c>
      <c r="L86" s="29" t="s">
        <v>372</v>
      </c>
      <c r="M86" s="29"/>
      <c r="N86" s="29"/>
      <c r="O86" s="29"/>
      <c r="P86" s="241"/>
      <c r="Q86" s="242"/>
      <c r="R86" s="30" t="s">
        <v>113</v>
      </c>
      <c r="S86" s="29" t="s">
        <v>375</v>
      </c>
      <c r="T86" s="29"/>
      <c r="U86" s="29"/>
      <c r="V86" s="29"/>
      <c r="W86" s="237" t="str">
        <f>IF(ISBLANK(V32),"",V32)</f>
        <v/>
      </c>
      <c r="X86" s="238"/>
      <c r="Y86" s="29" t="s">
        <v>13</v>
      </c>
      <c r="Z86" s="158"/>
      <c r="AA86" s="189"/>
      <c r="AB86" s="189"/>
      <c r="AC86" s="189"/>
    </row>
    <row r="87" spans="1:34" ht="22.15" customHeight="1" x14ac:dyDescent="0.25">
      <c r="A87" s="154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30"/>
      <c r="V87" s="29"/>
      <c r="W87" s="29"/>
      <c r="X87" s="29"/>
      <c r="Y87" s="29"/>
      <c r="Z87" s="158"/>
      <c r="AC87" s="1"/>
      <c r="AD87" s="1"/>
      <c r="AE87" s="1"/>
      <c r="AF87" s="1"/>
    </row>
    <row r="88" spans="1:34" ht="14.1" customHeight="1" x14ac:dyDescent="0.25">
      <c r="A88" s="154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43" t="s">
        <v>376</v>
      </c>
      <c r="V88" s="244"/>
      <c r="W88" s="186"/>
      <c r="X88" s="245" t="s">
        <v>381</v>
      </c>
      <c r="Y88" s="246"/>
      <c r="Z88" s="187" t="s">
        <v>157</v>
      </c>
      <c r="AE88" s="1"/>
      <c r="AF88" s="1"/>
    </row>
    <row r="89" spans="1:34" ht="14.1" customHeight="1" x14ac:dyDescent="0.25">
      <c r="A89" s="154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47"/>
      <c r="V89" s="186"/>
      <c r="W89" s="186"/>
      <c r="X89" s="186"/>
      <c r="Y89" s="186"/>
      <c r="Z89" s="187"/>
      <c r="AE89" s="1"/>
      <c r="AF89" s="1"/>
    </row>
    <row r="90" spans="1:34" s="11" customFormat="1" ht="22.15" customHeight="1" x14ac:dyDescent="0.25">
      <c r="A90" s="171"/>
      <c r="B90" s="30" t="s">
        <v>364</v>
      </c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229" t="str">
        <f>IF(OR(ISBLANK(I84),ISBLANK(W77),Y80&lt;&gt;2,W77=0),"",IFERROR((183-(W77/I84%))/183,""))</f>
        <v/>
      </c>
      <c r="V90" s="230"/>
      <c r="W90" s="183" t="s">
        <v>159</v>
      </c>
      <c r="X90" s="229" t="str">
        <f>IF(OR(ISBLANK(I84),ISBLANK(U71),Y80&lt;&gt;3),"",IFERROR((183-(U71/I84%))/183,""))</f>
        <v/>
      </c>
      <c r="Y90" s="230"/>
      <c r="Z90" s="158" t="s">
        <v>159</v>
      </c>
      <c r="AE90" s="1"/>
      <c r="AF90" s="13"/>
    </row>
    <row r="91" spans="1:34" ht="14.1" customHeight="1" x14ac:dyDescent="0.25">
      <c r="A91" s="154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191"/>
      <c r="V91" s="183"/>
      <c r="W91" s="183"/>
      <c r="X91" s="183"/>
      <c r="Y91" s="183"/>
      <c r="Z91" s="158"/>
      <c r="AE91" s="1"/>
      <c r="AF91" s="1"/>
    </row>
    <row r="92" spans="1:34" ht="22.15" customHeight="1" x14ac:dyDescent="0.25">
      <c r="A92" s="154"/>
      <c r="B92" s="30" t="s">
        <v>365</v>
      </c>
      <c r="C92" s="29"/>
      <c r="D92" s="3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29" t="str">
        <f>IF(OR(ISBLANK(P84),ISBLANK(W77),Y80&lt;&gt;2,W77=0),"",IFERROR(((80-(W77/P84%))/80),""))</f>
        <v/>
      </c>
      <c r="V92" s="230"/>
      <c r="W92" s="183" t="s">
        <v>159</v>
      </c>
      <c r="X92" s="229" t="str">
        <f>IF(OR(ISBLANK(P84),ISBLANK(U71),Y80&lt;&gt;3),"",IFERROR((80-(U71/P84%))/80,""))</f>
        <v/>
      </c>
      <c r="Y92" s="230"/>
      <c r="Z92" s="158" t="s">
        <v>159</v>
      </c>
      <c r="AE92" s="1"/>
      <c r="AF92" s="1"/>
    </row>
    <row r="93" spans="1:34" ht="14.1" customHeight="1" x14ac:dyDescent="0.25">
      <c r="A93" s="154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191"/>
      <c r="V93" s="183"/>
      <c r="W93" s="183"/>
      <c r="X93" s="183"/>
      <c r="Y93" s="183"/>
      <c r="Z93" s="158"/>
      <c r="AE93" s="1"/>
      <c r="AF93" s="1"/>
    </row>
    <row r="94" spans="1:34" s="11" customFormat="1" ht="22.15" customHeight="1" x14ac:dyDescent="0.25">
      <c r="A94" s="171"/>
      <c r="B94" s="30" t="s">
        <v>366</v>
      </c>
      <c r="C94" s="29"/>
      <c r="D94" s="45"/>
      <c r="E94" s="30"/>
      <c r="F94" s="30"/>
      <c r="G94" s="30"/>
      <c r="H94" s="30"/>
      <c r="I94" s="48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229" t="str">
        <f>IF(OR(ISBLANK(P84),ISBLANK(W77),Y80&lt;&gt;2,W77=0),"",IFERROR(((124-(W77/P84%))/124),""))</f>
        <v/>
      </c>
      <c r="V94" s="230"/>
      <c r="W94" s="183" t="s">
        <v>159</v>
      </c>
      <c r="X94" s="229" t="str">
        <f>IF(OR(ISBLANK(P84),ISBLANK(U71),Y80&lt;&gt;3 ),"",IFERROR((124-(U71/P84%))/124,""))</f>
        <v/>
      </c>
      <c r="Y94" s="230"/>
      <c r="Z94" s="158" t="s">
        <v>159</v>
      </c>
      <c r="AE94" s="1"/>
      <c r="AF94" s="13"/>
    </row>
    <row r="95" spans="1:34" s="11" customFormat="1" ht="22.15" customHeight="1" x14ac:dyDescent="0.25">
      <c r="A95" s="171"/>
      <c r="B95" s="30" t="s">
        <v>367</v>
      </c>
      <c r="C95" s="29"/>
      <c r="D95" s="45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191"/>
      <c r="V95" s="191"/>
      <c r="W95" s="183"/>
      <c r="X95" s="183"/>
      <c r="Y95" s="183"/>
      <c r="Z95" s="153"/>
      <c r="AE95" s="1"/>
      <c r="AF95" s="13"/>
    </row>
    <row r="96" spans="1:34" ht="11.65" customHeight="1" x14ac:dyDescent="0.25">
      <c r="A96" s="154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191"/>
      <c r="V96" s="183"/>
      <c r="W96" s="183"/>
      <c r="X96" s="183"/>
      <c r="Y96" s="183"/>
      <c r="Z96" s="158"/>
      <c r="AE96" s="1"/>
      <c r="AF96" s="1"/>
    </row>
    <row r="97" spans="1:32" s="11" customFormat="1" ht="22.15" customHeight="1" x14ac:dyDescent="0.25">
      <c r="A97" s="171"/>
      <c r="B97" s="30" t="s">
        <v>380</v>
      </c>
      <c r="C97" s="30"/>
      <c r="D97" s="45"/>
      <c r="E97" s="30"/>
      <c r="F97" s="30"/>
      <c r="G97" s="30"/>
      <c r="H97" s="30"/>
      <c r="I97" s="48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229" t="str">
        <f>IF(OR(ISBLANK(I84),ISBLANK(W77),ISBLANK(I86),ISBLANK(P84),ISBLANK(P86),Y80&lt;&gt;2,W77=0),"",IFERROR((183-(W77/I84%)*((I86%*I84%)/(I86%*I84%+P86%*P84%)))/183,""))</f>
        <v/>
      </c>
      <c r="V97" s="230"/>
      <c r="W97" s="183" t="s">
        <v>159</v>
      </c>
      <c r="X97" s="229" t="str">
        <f>IF(OR(ISBLANK(I84),ISBLANK(I86),ISBLANK(P84),ISBLANK(P86),ISBLANK(U71),Y80&lt;&gt;3),"",IFERROR((183-(U71/I84%)*((I86%*I84%)/(I86%*I84%+P86%*P84%)))/183,""))</f>
        <v/>
      </c>
      <c r="Y97" s="230"/>
      <c r="Z97" s="158" t="s">
        <v>159</v>
      </c>
      <c r="AE97" s="1"/>
      <c r="AF97" s="13"/>
    </row>
    <row r="98" spans="1:32" s="11" customFormat="1" ht="22.15" customHeight="1" x14ac:dyDescent="0.25">
      <c r="A98" s="171"/>
      <c r="B98" s="30" t="s">
        <v>377</v>
      </c>
      <c r="C98" s="30"/>
      <c r="D98" s="45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191"/>
      <c r="V98" s="191"/>
      <c r="W98" s="183"/>
      <c r="X98" s="183"/>
      <c r="Y98" s="183"/>
      <c r="Z98" s="153"/>
      <c r="AE98" s="1"/>
      <c r="AF98" s="13"/>
    </row>
    <row r="99" spans="1:32" ht="11.65" customHeight="1" x14ac:dyDescent="0.25">
      <c r="A99" s="154"/>
      <c r="B99" s="30"/>
      <c r="C99" s="30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191"/>
      <c r="V99" s="183"/>
      <c r="W99" s="183"/>
      <c r="X99" s="183"/>
      <c r="Y99" s="183"/>
      <c r="Z99" s="158"/>
      <c r="AE99" s="1"/>
      <c r="AF99" s="1"/>
    </row>
    <row r="100" spans="1:32" s="11" customFormat="1" ht="22.15" customHeight="1" x14ac:dyDescent="0.25">
      <c r="A100" s="171"/>
      <c r="B100" s="30" t="s">
        <v>378</v>
      </c>
      <c r="C100" s="30"/>
      <c r="D100" s="45"/>
      <c r="E100" s="30"/>
      <c r="F100" s="30"/>
      <c r="G100" s="30"/>
      <c r="H100" s="30"/>
      <c r="I100" s="48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229" t="str">
        <f>IF(OR(ISBLANK(I84),ISBLANK(W77),ISBLANK(I86),ISBLANK(P84),ISBLANK(P86),Y80&lt;&gt;2,W77=0),"",IFERROR((80-(W77/P84%)*((P86%*P84%)/(I86%*I84%+P86%*P84%)))/80,""))</f>
        <v/>
      </c>
      <c r="V100" s="230"/>
      <c r="W100" s="183" t="s">
        <v>159</v>
      </c>
      <c r="X100" s="229" t="str">
        <f>IF(OR(ISBLANK(I84),ISBLANK(I86),ISBLANK(P84),ISBLANK(P86),ISBLANK(U71),Y80&lt;&gt;3),"",IFERROR((80-(U71/P84%)*((P86%*P84%)/(I86%*I84%+P86%*P84%)))/80,""))</f>
        <v/>
      </c>
      <c r="Y100" s="230"/>
      <c r="Z100" s="158" t="s">
        <v>159</v>
      </c>
      <c r="AE100" s="1"/>
      <c r="AF100" s="13"/>
    </row>
    <row r="101" spans="1:32" s="11" customFormat="1" ht="22.15" customHeight="1" x14ac:dyDescent="0.25">
      <c r="A101" s="171"/>
      <c r="B101" s="30" t="s">
        <v>379</v>
      </c>
      <c r="C101" s="30"/>
      <c r="D101" s="45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29"/>
      <c r="X101" s="29"/>
      <c r="Y101" s="29"/>
      <c r="Z101" s="153"/>
      <c r="AE101" s="1"/>
      <c r="AF101" s="13"/>
    </row>
    <row r="102" spans="1:32" s="11" customFormat="1" ht="22.15" customHeight="1" x14ac:dyDescent="0.25">
      <c r="A102" s="171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153"/>
      <c r="AE102" s="1"/>
      <c r="AF102" s="13"/>
    </row>
    <row r="103" spans="1:32" s="11" customFormat="1" ht="22.15" customHeight="1" x14ac:dyDescent="0.25">
      <c r="A103" s="171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153"/>
      <c r="AE103" s="1"/>
      <c r="AF103" s="13"/>
    </row>
    <row r="104" spans="1:32" s="11" customFormat="1" ht="22.15" customHeight="1" x14ac:dyDescent="0.25">
      <c r="A104" s="154" t="s">
        <v>359</v>
      </c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30"/>
      <c r="S104" s="45"/>
      <c r="T104" s="45"/>
      <c r="U104" s="45"/>
      <c r="V104" s="45"/>
      <c r="W104" s="186"/>
      <c r="X104" s="198"/>
      <c r="Y104" s="186"/>
      <c r="Z104" s="158"/>
      <c r="AE104" s="1"/>
      <c r="AF104" s="13"/>
    </row>
    <row r="105" spans="1:32" ht="21" customHeight="1" x14ac:dyDescent="0.25">
      <c r="A105" s="154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30"/>
      <c r="N105" s="30"/>
      <c r="O105" s="30"/>
      <c r="P105" s="30"/>
      <c r="Q105" s="30"/>
      <c r="R105" s="30"/>
      <c r="S105" s="30"/>
      <c r="T105" s="30"/>
      <c r="U105" s="45"/>
      <c r="V105" s="30"/>
      <c r="W105" s="186"/>
      <c r="X105" s="30"/>
      <c r="Y105" s="186"/>
      <c r="Z105" s="158"/>
      <c r="AC105" s="1"/>
      <c r="AD105" s="1"/>
      <c r="AE105" s="1"/>
      <c r="AF105" s="1"/>
    </row>
    <row r="106" spans="1:32" ht="21" customHeight="1" x14ac:dyDescent="0.25">
      <c r="A106" s="154" t="s">
        <v>407</v>
      </c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30"/>
      <c r="R106" s="30"/>
      <c r="S106" s="30"/>
      <c r="T106" s="30"/>
      <c r="U106" s="45"/>
      <c r="V106" s="30"/>
      <c r="W106" s="186"/>
      <c r="X106" s="198"/>
      <c r="Y106" s="186"/>
      <c r="Z106" s="158"/>
      <c r="AC106" s="1"/>
      <c r="AD106" s="1"/>
      <c r="AE106" s="1"/>
      <c r="AF106" s="1"/>
    </row>
    <row r="107" spans="1:32" ht="22.15" customHeight="1" x14ac:dyDescent="0.25">
      <c r="A107" s="154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30"/>
      <c r="N107" s="30"/>
      <c r="O107" s="30"/>
      <c r="P107" s="30"/>
      <c r="Q107" s="30"/>
      <c r="R107" s="30"/>
      <c r="S107" s="30"/>
      <c r="T107" s="30"/>
      <c r="U107" s="45"/>
      <c r="V107" s="30"/>
      <c r="W107" s="186"/>
      <c r="X107" s="30"/>
      <c r="Y107" s="186"/>
      <c r="Z107" s="158"/>
      <c r="AC107" s="1"/>
      <c r="AD107" s="1"/>
      <c r="AE107" s="1"/>
      <c r="AF107" s="1"/>
    </row>
    <row r="108" spans="1:32" s="8" customFormat="1" ht="22.15" customHeight="1" x14ac:dyDescent="0.25">
      <c r="A108" s="154" t="s">
        <v>408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30"/>
      <c r="N108" s="30"/>
      <c r="O108" s="30"/>
      <c r="P108" s="30"/>
      <c r="Q108" s="30"/>
      <c r="R108" s="30"/>
      <c r="S108" s="30"/>
      <c r="T108" s="30"/>
      <c r="U108" s="45"/>
      <c r="V108" s="30"/>
      <c r="W108" s="186"/>
      <c r="X108" s="198"/>
      <c r="Y108" s="186"/>
      <c r="Z108" s="158"/>
      <c r="AC108" s="23"/>
      <c r="AD108" s="23"/>
      <c r="AE108" s="23"/>
      <c r="AF108" s="23"/>
    </row>
    <row r="109" spans="1:32" s="22" customFormat="1" ht="19.5" x14ac:dyDescent="0.25">
      <c r="A109" s="154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30"/>
      <c r="N109" s="30"/>
      <c r="O109" s="30"/>
      <c r="P109" s="30"/>
      <c r="Q109" s="30"/>
      <c r="R109" s="30"/>
      <c r="S109" s="30"/>
      <c r="T109" s="30"/>
      <c r="U109" s="45"/>
      <c r="V109" s="30"/>
      <c r="W109" s="186"/>
      <c r="X109" s="30"/>
      <c r="Y109" s="186"/>
      <c r="Z109" s="158"/>
    </row>
    <row r="110" spans="1:32" s="22" customFormat="1" ht="18" customHeight="1" x14ac:dyDescent="0.2">
      <c r="A110" s="247" t="s">
        <v>393</v>
      </c>
      <c r="B110" s="248"/>
      <c r="C110" s="248"/>
      <c r="D110" s="248"/>
      <c r="E110" s="248"/>
      <c r="F110" s="248"/>
      <c r="G110" s="248"/>
      <c r="H110" s="248"/>
      <c r="I110" s="248"/>
      <c r="J110" s="248"/>
      <c r="K110" s="248"/>
      <c r="L110" s="248"/>
      <c r="M110" s="248"/>
      <c r="N110" s="248"/>
      <c r="O110" s="248"/>
      <c r="P110" s="248"/>
      <c r="Q110" s="248"/>
      <c r="R110" s="248"/>
      <c r="S110" s="248"/>
      <c r="T110" s="248"/>
      <c r="U110" s="248"/>
      <c r="V110" s="248"/>
      <c r="W110" s="248"/>
      <c r="X110" s="248"/>
      <c r="Y110" s="248"/>
      <c r="Z110" s="249"/>
    </row>
    <row r="111" spans="1:32" s="22" customFormat="1" ht="18" customHeight="1" x14ac:dyDescent="0.2">
      <c r="A111" s="247"/>
      <c r="B111" s="248"/>
      <c r="C111" s="248"/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8"/>
      <c r="V111" s="248"/>
      <c r="W111" s="248"/>
      <c r="X111" s="248"/>
      <c r="Y111" s="248"/>
      <c r="Z111" s="249"/>
    </row>
    <row r="112" spans="1:32" s="22" customFormat="1" ht="141" customHeight="1" x14ac:dyDescent="0.2">
      <c r="A112" s="250"/>
      <c r="B112" s="251"/>
      <c r="C112" s="251"/>
      <c r="D112" s="251"/>
      <c r="E112" s="251"/>
      <c r="F112" s="251"/>
      <c r="G112" s="251"/>
      <c r="H112" s="251"/>
      <c r="I112" s="251"/>
      <c r="J112" s="251"/>
      <c r="K112" s="251"/>
      <c r="L112" s="251"/>
      <c r="M112" s="251"/>
      <c r="N112" s="251"/>
      <c r="O112" s="251"/>
      <c r="P112" s="251"/>
      <c r="Q112" s="251"/>
      <c r="R112" s="251"/>
      <c r="S112" s="251"/>
      <c r="T112" s="251"/>
      <c r="U112" s="251"/>
      <c r="V112" s="251"/>
      <c r="W112" s="251"/>
      <c r="X112" s="251"/>
      <c r="Y112" s="251"/>
      <c r="Z112" s="252"/>
    </row>
    <row r="113" spans="1:26" s="22" customFormat="1" ht="17.649999999999999" customHeight="1" x14ac:dyDescent="0.25">
      <c r="A113" s="193" t="s">
        <v>361</v>
      </c>
      <c r="B113" s="194"/>
      <c r="C113" s="195"/>
      <c r="D113" s="195"/>
      <c r="E113" s="195"/>
      <c r="F113" s="195"/>
      <c r="G113" s="195"/>
      <c r="H113" s="195"/>
      <c r="I113" s="195"/>
      <c r="J113" s="195"/>
      <c r="K113" s="195"/>
      <c r="L113" s="195"/>
      <c r="M113" s="195"/>
      <c r="N113" s="195"/>
      <c r="O113" s="195"/>
      <c r="P113" s="195"/>
      <c r="Q113" s="195"/>
      <c r="R113" s="195"/>
      <c r="S113" s="195"/>
      <c r="T113" s="194"/>
      <c r="U113" s="196"/>
      <c r="V113" s="194"/>
      <c r="W113" s="194"/>
      <c r="X113" s="194"/>
      <c r="Y113" s="194"/>
      <c r="Z113" s="197"/>
    </row>
    <row r="114" spans="1:26" ht="17.649999999999999" customHeight="1" x14ac:dyDescent="0.25">
      <c r="A114" s="193" t="s">
        <v>362</v>
      </c>
      <c r="B114" s="194"/>
      <c r="C114" s="195"/>
      <c r="D114" s="195"/>
      <c r="E114" s="195"/>
      <c r="F114" s="195"/>
      <c r="G114" s="195"/>
      <c r="H114" s="195"/>
      <c r="I114" s="195"/>
      <c r="J114" s="195"/>
      <c r="K114" s="195"/>
      <c r="L114" s="195"/>
      <c r="M114" s="195"/>
      <c r="N114" s="195"/>
      <c r="O114" s="195"/>
      <c r="P114" s="195"/>
      <c r="Q114" s="195"/>
      <c r="R114" s="195"/>
      <c r="S114" s="195"/>
      <c r="T114" s="194"/>
      <c r="U114" s="196"/>
      <c r="V114" s="194"/>
      <c r="W114" s="194"/>
      <c r="X114" s="194"/>
      <c r="Y114" s="194"/>
      <c r="Z114" s="197"/>
    </row>
    <row r="115" spans="1:26" ht="17.649999999999999" customHeight="1" x14ac:dyDescent="0.25">
      <c r="A115" s="193" t="s">
        <v>394</v>
      </c>
      <c r="B115" s="194"/>
      <c r="C115" s="195"/>
      <c r="D115" s="195"/>
      <c r="E115" s="195"/>
      <c r="F115" s="195"/>
      <c r="G115" s="195"/>
      <c r="H115" s="195"/>
      <c r="I115" s="195"/>
      <c r="J115" s="195"/>
      <c r="K115" s="195"/>
      <c r="L115" s="195"/>
      <c r="M115" s="195"/>
      <c r="N115" s="195"/>
      <c r="O115" s="195"/>
      <c r="P115" s="195"/>
      <c r="Q115" s="195"/>
      <c r="R115" s="195"/>
      <c r="S115" s="195"/>
      <c r="T115" s="194"/>
      <c r="U115" s="196"/>
      <c r="V115" s="194"/>
      <c r="W115" s="194"/>
      <c r="X115" s="194"/>
      <c r="Y115" s="194"/>
      <c r="Z115" s="197"/>
    </row>
    <row r="116" spans="1:26" ht="17.649999999999999" customHeight="1" x14ac:dyDescent="0.25">
      <c r="A116" s="205" t="s">
        <v>395</v>
      </c>
      <c r="B116" s="194"/>
      <c r="C116" s="195"/>
      <c r="D116" s="195"/>
      <c r="E116" s="195"/>
      <c r="F116" s="195"/>
      <c r="G116" s="195"/>
      <c r="H116" s="195"/>
      <c r="I116" s="195"/>
      <c r="J116" s="195"/>
      <c r="K116" s="195"/>
      <c r="L116" s="195"/>
      <c r="M116" s="195"/>
      <c r="N116" s="195"/>
      <c r="O116" s="195"/>
      <c r="P116" s="195"/>
      <c r="Q116" s="195"/>
      <c r="R116" s="195"/>
      <c r="S116" s="195"/>
      <c r="T116" s="194"/>
      <c r="U116" s="196"/>
      <c r="V116" s="194"/>
      <c r="W116" s="194"/>
      <c r="X116" s="194"/>
      <c r="Y116" s="194"/>
      <c r="Z116" s="197"/>
    </row>
    <row r="117" spans="1:26" ht="43.5" customHeight="1" x14ac:dyDescent="0.25">
      <c r="A117" s="239" t="s">
        <v>396</v>
      </c>
      <c r="B117" s="240"/>
      <c r="C117" s="240"/>
      <c r="D117" s="240"/>
      <c r="E117" s="240"/>
      <c r="F117" s="240"/>
      <c r="G117" s="240"/>
      <c r="H117" s="240"/>
      <c r="I117" s="240"/>
      <c r="J117" s="240"/>
      <c r="K117" s="240"/>
      <c r="L117" s="240"/>
      <c r="M117" s="240"/>
      <c r="N117" s="240"/>
      <c r="O117" s="240"/>
      <c r="P117" s="240"/>
      <c r="Q117" s="240"/>
      <c r="R117" s="240"/>
      <c r="S117" s="240"/>
      <c r="T117" s="240"/>
      <c r="U117" s="240"/>
      <c r="V117" s="240"/>
      <c r="W117" s="240"/>
      <c r="X117" s="194"/>
      <c r="Y117" s="194"/>
      <c r="Z117" s="197"/>
    </row>
    <row r="118" spans="1:26" ht="17.649999999999999" customHeight="1" x14ac:dyDescent="0.2"/>
    <row r="119" spans="1:26" ht="17.649999999999999" customHeight="1" x14ac:dyDescent="0.2"/>
    <row r="120" spans="1:26" ht="17.649999999999999" customHeight="1" x14ac:dyDescent="0.2"/>
  </sheetData>
  <sheetProtection algorithmName="SHA-512" hashValue="MOfswChs7RAMNFkJGh77iFvoe9LW4y7YJK5G5dLrqCh9tjC2HwWSHkPWjMzqvwTdHcyN0wryCeKCZ7iyIp3bzg==" saltValue="oOwXJiG5ZagPmo6f/09J4A==" spinCount="100000" sheet="1" selectLockedCells="1"/>
  <mergeCells count="71">
    <mergeCell ref="A8:D8"/>
    <mergeCell ref="F8:O8"/>
    <mergeCell ref="A19:L19"/>
    <mergeCell ref="A20:L20"/>
    <mergeCell ref="A52:V52"/>
    <mergeCell ref="A25:L25"/>
    <mergeCell ref="N25:Y25"/>
    <mergeCell ref="A28:N28"/>
    <mergeCell ref="O28:Z28"/>
    <mergeCell ref="A12:L12"/>
    <mergeCell ref="F38:N38"/>
    <mergeCell ref="V32:Y32"/>
    <mergeCell ref="V30:Y30"/>
    <mergeCell ref="A50:V50"/>
    <mergeCell ref="F30:N30"/>
    <mergeCell ref="F32:N32"/>
    <mergeCell ref="F34:N34"/>
    <mergeCell ref="F36:N36"/>
    <mergeCell ref="H64:T64"/>
    <mergeCell ref="A56:V56"/>
    <mergeCell ref="A36:E36"/>
    <mergeCell ref="A38:D39"/>
    <mergeCell ref="F37:S37"/>
    <mergeCell ref="F46:I46"/>
    <mergeCell ref="Y1:Z1"/>
    <mergeCell ref="N14:Y15"/>
    <mergeCell ref="N18:Y18"/>
    <mergeCell ref="N19:Y19"/>
    <mergeCell ref="N20:Y20"/>
    <mergeCell ref="A2:U2"/>
    <mergeCell ref="A4:E4"/>
    <mergeCell ref="A6:D6"/>
    <mergeCell ref="F6:O6"/>
    <mergeCell ref="F4:H4"/>
    <mergeCell ref="N4:O4"/>
    <mergeCell ref="N12:Z12"/>
    <mergeCell ref="J4:L4"/>
    <mergeCell ref="A14:L15"/>
    <mergeCell ref="A18:L18"/>
    <mergeCell ref="F10:O10"/>
    <mergeCell ref="X97:Y97"/>
    <mergeCell ref="A117:W117"/>
    <mergeCell ref="U94:V94"/>
    <mergeCell ref="I86:J86"/>
    <mergeCell ref="U97:V97"/>
    <mergeCell ref="U100:V100"/>
    <mergeCell ref="X100:Y100"/>
    <mergeCell ref="U88:V88"/>
    <mergeCell ref="X88:Y88"/>
    <mergeCell ref="U90:V90"/>
    <mergeCell ref="X90:Y90"/>
    <mergeCell ref="W86:X86"/>
    <mergeCell ref="P86:Q86"/>
    <mergeCell ref="A110:Z112"/>
    <mergeCell ref="B77:E77"/>
    <mergeCell ref="B79:F79"/>
    <mergeCell ref="U92:V92"/>
    <mergeCell ref="X92:Y92"/>
    <mergeCell ref="X94:Y94"/>
    <mergeCell ref="W77:X79"/>
    <mergeCell ref="W84:X84"/>
    <mergeCell ref="P84:Q84"/>
    <mergeCell ref="I84:J84"/>
    <mergeCell ref="W75:X75"/>
    <mergeCell ref="F41:N41"/>
    <mergeCell ref="F44:I44"/>
    <mergeCell ref="K46:N46"/>
    <mergeCell ref="H62:T62"/>
    <mergeCell ref="V46:Y46"/>
    <mergeCell ref="P69:T69"/>
    <mergeCell ref="P71:T71"/>
  </mergeCells>
  <conditionalFormatting sqref="A75:V80">
    <cfRule type="expression" dxfId="65" priority="1">
      <formula>$AC$79=4</formula>
    </cfRule>
    <cfRule type="expression" dxfId="64" priority="2">
      <formula>$Y$80=1</formula>
    </cfRule>
    <cfRule type="expression" dxfId="63" priority="10">
      <formula>$Y$80=4</formula>
    </cfRule>
    <cfRule type="expression" dxfId="62" priority="11">
      <formula>$AC$79=1</formula>
    </cfRule>
  </conditionalFormatting>
  <conditionalFormatting sqref="A83:Z89">
    <cfRule type="expression" dxfId="61" priority="105">
      <formula>$Y$80=4</formula>
    </cfRule>
    <cfRule type="expression" dxfId="60" priority="104">
      <formula>$Y$80=1</formula>
    </cfRule>
    <cfRule type="expression" dxfId="59" priority="103">
      <formula>$AC$79=4</formula>
    </cfRule>
    <cfRule type="expression" dxfId="58" priority="106">
      <formula>$AC$79=1</formula>
    </cfRule>
  </conditionalFormatting>
  <conditionalFormatting sqref="B75:V80">
    <cfRule type="expression" dxfId="57" priority="9">
      <formula>$AC$79&lt;&gt;2</formula>
    </cfRule>
  </conditionalFormatting>
  <conditionalFormatting sqref="G75:G80 I75:I80 H78:H80">
    <cfRule type="expression" dxfId="56" priority="8">
      <formula>$R$73="Sí"</formula>
    </cfRule>
  </conditionalFormatting>
  <conditionalFormatting sqref="H75">
    <cfRule type="expression" dxfId="55" priority="7">
      <formula>$R$73&lt;&gt;"Sí"</formula>
    </cfRule>
  </conditionalFormatting>
  <conditionalFormatting sqref="H77">
    <cfRule type="expression" dxfId="54" priority="3">
      <formula>$AC$79&lt;&gt;2</formula>
    </cfRule>
    <cfRule type="expression" dxfId="53" priority="6">
      <formula>$R$73="Sí"</formula>
    </cfRule>
  </conditionalFormatting>
  <conditionalFormatting sqref="I73:R73">
    <cfRule type="expression" dxfId="52" priority="141">
      <formula>$AC$79&lt;&gt;2</formula>
    </cfRule>
  </conditionalFormatting>
  <conditionalFormatting sqref="M4">
    <cfRule type="expression" dxfId="51" priority="155">
      <formula>$M$4</formula>
    </cfRule>
  </conditionalFormatting>
  <conditionalFormatting sqref="P69 U69:V69">
    <cfRule type="expression" dxfId="50" priority="129">
      <formula>$AC$79&lt;&gt;1</formula>
    </cfRule>
  </conditionalFormatting>
  <conditionalFormatting sqref="P71 U71:V71">
    <cfRule type="expression" dxfId="49" priority="147">
      <formula>$AC$79&lt;&gt;3</formula>
    </cfRule>
  </conditionalFormatting>
  <conditionalFormatting sqref="Q75:Q77">
    <cfRule type="expression" dxfId="48" priority="5">
      <formula>$R$73="Yes"</formula>
    </cfRule>
  </conditionalFormatting>
  <conditionalFormatting sqref="R78">
    <cfRule type="expression" dxfId="47" priority="4">
      <formula>$R$73="Yes"</formula>
    </cfRule>
  </conditionalFormatting>
  <conditionalFormatting sqref="R102">
    <cfRule type="expression" dxfId="46" priority="136">
      <formula>$AC$79=2</formula>
    </cfRule>
  </conditionalFormatting>
  <conditionalFormatting sqref="R70:T70">
    <cfRule type="expression" dxfId="45" priority="130">
      <formula>$AC$79&lt;&gt;3</formula>
    </cfRule>
  </conditionalFormatting>
  <conditionalFormatting sqref="U69">
    <cfRule type="expression" dxfId="44" priority="146">
      <formula>$AC$79&lt;&gt;1</formula>
    </cfRule>
  </conditionalFormatting>
  <conditionalFormatting sqref="U88 U90 W90 U92 W92 U94 W94 U97 W97 U100 W100">
    <cfRule type="expression" dxfId="43" priority="150">
      <formula>$AC$79=3</formula>
    </cfRule>
  </conditionalFormatting>
  <conditionalFormatting sqref="U90:V90 U92:V92 U94:V94 U97:V97 U100:V100">
    <cfRule type="expression" dxfId="42" priority="137">
      <formula>$AC$79=3</formula>
    </cfRule>
  </conditionalFormatting>
  <conditionalFormatting sqref="W75">
    <cfRule type="expression" dxfId="41" priority="26">
      <formula>$AC$79=4</formula>
    </cfRule>
    <cfRule type="expression" dxfId="40" priority="27">
      <formula>$Y$80=1</formula>
    </cfRule>
    <cfRule type="expression" dxfId="39" priority="34">
      <formula>$AC$79&lt;&gt;2</formula>
    </cfRule>
    <cfRule type="expression" dxfId="38" priority="35">
      <formula>$Y$80=4</formula>
    </cfRule>
    <cfRule type="expression" dxfId="37" priority="36">
      <formula>$AC$79=1</formula>
    </cfRule>
  </conditionalFormatting>
  <conditionalFormatting sqref="W76:X79">
    <cfRule type="expression" dxfId="36" priority="21">
      <formula>$AC$79=4</formula>
    </cfRule>
    <cfRule type="expression" dxfId="35" priority="22">
      <formula>$Y$80=1</formula>
    </cfRule>
    <cfRule type="expression" dxfId="34" priority="23">
      <formula>$AC$79&lt;&gt;2</formula>
    </cfRule>
    <cfRule type="expression" dxfId="33" priority="24">
      <formula>$Y$80=4</formula>
    </cfRule>
    <cfRule type="expression" dxfId="32" priority="25">
      <formula>$AC$79=1</formula>
    </cfRule>
  </conditionalFormatting>
  <conditionalFormatting sqref="W90:X90">
    <cfRule type="expression" dxfId="31" priority="67">
      <formula>$AC$79=4</formula>
    </cfRule>
    <cfRule type="expression" dxfId="30" priority="68">
      <formula>$Y$80=1</formula>
    </cfRule>
    <cfRule type="expression" dxfId="29" priority="71">
      <formula>$Y$80=4</formula>
    </cfRule>
    <cfRule type="expression" dxfId="28" priority="72">
      <formula>$AC$79=1</formula>
    </cfRule>
  </conditionalFormatting>
  <conditionalFormatting sqref="W92:Z92">
    <cfRule type="expression" dxfId="27" priority="65">
      <formula>$Y$80=4</formula>
    </cfRule>
    <cfRule type="expression" dxfId="26" priority="66">
      <formula>$AC$79=1</formula>
    </cfRule>
    <cfRule type="expression" dxfId="25" priority="62">
      <formula>$Y$80=1</formula>
    </cfRule>
    <cfRule type="expression" dxfId="24" priority="61">
      <formula>$AC$79=4</formula>
    </cfRule>
  </conditionalFormatting>
  <conditionalFormatting sqref="W94:Z94">
    <cfRule type="expression" dxfId="23" priority="56">
      <formula>$Y$80=1</formula>
    </cfRule>
    <cfRule type="expression" dxfId="22" priority="55">
      <formula>$AC$79=4</formula>
    </cfRule>
    <cfRule type="expression" dxfId="21" priority="60">
      <formula>$AC$79=1</formula>
    </cfRule>
    <cfRule type="expression" dxfId="20" priority="59">
      <formula>$Y$80=4</formula>
    </cfRule>
  </conditionalFormatting>
  <conditionalFormatting sqref="W97:Z97">
    <cfRule type="expression" dxfId="19" priority="54">
      <formula>$AC$79=1</formula>
    </cfRule>
    <cfRule type="expression" dxfId="18" priority="53">
      <formula>$Y$80=4</formula>
    </cfRule>
    <cfRule type="expression" dxfId="17" priority="50">
      <formula>$Y$80=1</formula>
    </cfRule>
    <cfRule type="expression" dxfId="16" priority="49">
      <formula>$AC$79=4</formula>
    </cfRule>
  </conditionalFormatting>
  <conditionalFormatting sqref="W100:Z100">
    <cfRule type="expression" dxfId="15" priority="43">
      <formula>$AC$79=4</formula>
    </cfRule>
    <cfRule type="expression" dxfId="14" priority="44">
      <formula>$Y$80=1</formula>
    </cfRule>
    <cfRule type="expression" dxfId="13" priority="47">
      <formula>$Y$80=4</formula>
    </cfRule>
    <cfRule type="expression" dxfId="12" priority="48">
      <formula>$AC$79=1</formula>
    </cfRule>
  </conditionalFormatting>
  <conditionalFormatting sqref="X90:Y90">
    <cfRule type="expression" dxfId="11" priority="69">
      <formula>$AC$79=2</formula>
    </cfRule>
  </conditionalFormatting>
  <conditionalFormatting sqref="X92:Y92">
    <cfRule type="expression" dxfId="10" priority="63">
      <formula>$AC$79=2</formula>
    </cfRule>
  </conditionalFormatting>
  <conditionalFormatting sqref="X94:Y94">
    <cfRule type="expression" dxfId="9" priority="57">
      <formula>$AC$79=2</formula>
    </cfRule>
  </conditionalFormatting>
  <conditionalFormatting sqref="X97:Y97">
    <cfRule type="expression" dxfId="8" priority="51">
      <formula>$AC$79=2</formula>
    </cfRule>
  </conditionalFormatting>
  <conditionalFormatting sqref="X100:Y100">
    <cfRule type="expression" dxfId="7" priority="45">
      <formula>$AC$79=2</formula>
    </cfRule>
  </conditionalFormatting>
  <conditionalFormatting sqref="X88:Z100">
    <cfRule type="expression" dxfId="6" priority="46">
      <formula>$AC$79=2</formula>
    </cfRule>
  </conditionalFormatting>
  <conditionalFormatting sqref="Y75:Y79 W80:Y80">
    <cfRule type="expression" dxfId="5" priority="145">
      <formula>$AC$79&lt;&gt;2</formula>
    </cfRule>
  </conditionalFormatting>
  <conditionalFormatting sqref="Y75:Z76 Y77 Z77:Z82 W80:Y80 A81:Y82 A90:U90 Z90 A91:Z91 A92:U92 A93:Z93 A94:U94 A95:Z96 A97:U97 A98:Z99 A100:U100 A101:Z101">
    <cfRule type="expression" dxfId="4" priority="135">
      <formula>$Y$80=1</formula>
    </cfRule>
    <cfRule type="expression" dxfId="3" priority="151">
      <formula>$Y$80=4</formula>
    </cfRule>
  </conditionalFormatting>
  <conditionalFormatting sqref="Y75:Z76 Y77 Z77:Z82 W80:Y80 A81:Y82 A90:U90 Z90 A91:Z91 A92:U92 A93:Z93 A94:U94 A95:Z96 A97:U97 A98:Z99 A100:U100 A101:Z102">
    <cfRule type="expression" dxfId="2" priority="134">
      <formula>$AC$79=4</formula>
    </cfRule>
    <cfRule type="expression" dxfId="1" priority="153">
      <formula>$AC$79=1</formula>
    </cfRule>
  </conditionalFormatting>
  <dataValidations xWindow="608" yWindow="764" count="4">
    <dataValidation type="textLength" operator="equal" allowBlank="1" showInputMessage="1" showErrorMessage="1" error="Please enter a number with 6 digits (XXXXXX)." sqref="N4:O4" xr:uid="{A7B35057-4DC5-449A-B24D-4AAEA1EB2A50}">
      <formula1>6</formula1>
    </dataValidation>
    <dataValidation operator="equal" allowBlank="1" showInputMessage="1" showErrorMessage="1" sqref="M4" xr:uid="{F033DF0F-F7BC-4621-AD5E-06DE90231315}"/>
    <dataValidation allowBlank="1" showInputMessage="1" sqref="U90 X90" xr:uid="{BE5F6546-65AC-4D71-BC32-0BAE987BF07D}"/>
    <dataValidation operator="equal" allowBlank="1" showInputMessage="1" showErrorMessage="1" error="Please enter a date with a maximum of 8 digits (YYYYMMDD)" sqref="J4:L4" xr:uid="{5C5197F9-67D0-45D8-9C2B-5F4178023402}"/>
  </dataValidations>
  <pageMargins left="0.70866141732283472" right="0.70866141732283472" top="0.78740157480314965" bottom="0.78740157480314965" header="0.31496062992125984" footer="0.31496062992125984"/>
  <pageSetup paperSize="9" scale="2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0</xdr:col>
                    <xdr:colOff>123825</xdr:colOff>
                    <xdr:row>25</xdr:row>
                    <xdr:rowOff>19050</xdr:rowOff>
                  </from>
                  <to>
                    <xdr:col>1</xdr:col>
                    <xdr:colOff>257175</xdr:colOff>
                    <xdr:row>26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Option Button 14">
              <controlPr locked="0" defaultSize="0" autoFill="0" autoLine="0" autoPict="0" altText="">
                <anchor moveWithCells="1">
                  <from>
                    <xdr:col>0</xdr:col>
                    <xdr:colOff>171450</xdr:colOff>
                    <xdr:row>68</xdr:row>
                    <xdr:rowOff>28575</xdr:rowOff>
                  </from>
                  <to>
                    <xdr:col>1</xdr:col>
                    <xdr:colOff>95250</xdr:colOff>
                    <xdr:row>68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Option Button 15">
              <controlPr locked="0" defaultSize="0" autoFill="0" autoLine="0" autoPict="0">
                <anchor moveWithCells="1">
                  <from>
                    <xdr:col>0</xdr:col>
                    <xdr:colOff>161925</xdr:colOff>
                    <xdr:row>72</xdr:row>
                    <xdr:rowOff>28575</xdr:rowOff>
                  </from>
                  <to>
                    <xdr:col>1</xdr:col>
                    <xdr:colOff>85725</xdr:colOff>
                    <xdr:row>72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Option Button 16">
              <controlPr locked="0" defaultSize="0" autoFill="0" autoLine="0" autoPict="0" altText="">
                <anchor moveWithCells="1">
                  <from>
                    <xdr:col>0</xdr:col>
                    <xdr:colOff>161925</xdr:colOff>
                    <xdr:row>70</xdr:row>
                    <xdr:rowOff>38100</xdr:rowOff>
                  </from>
                  <to>
                    <xdr:col>1</xdr:col>
                    <xdr:colOff>85725</xdr:colOff>
                    <xdr:row>70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Option Button 17">
              <controlPr locked="0" defaultSize="0" autoFill="0" autoLine="0" autoPict="0" altText="">
                <anchor moveWithCells="1">
                  <from>
                    <xdr:col>0</xdr:col>
                    <xdr:colOff>161925</xdr:colOff>
                    <xdr:row>66</xdr:row>
                    <xdr:rowOff>123825</xdr:rowOff>
                  </from>
                  <to>
                    <xdr:col>1</xdr:col>
                    <xdr:colOff>85725</xdr:colOff>
                    <xdr:row>67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608" yWindow="764" count="8">
        <x14:dataValidation type="list" allowBlank="1" showInputMessage="1" showErrorMessage="1" xr:uid="{E8F31BB0-6B17-4157-BC6D-1822765CFA29}">
          <x14:formula1>
            <xm:f>Data!$I$4:$I$5</xm:f>
          </x14:formula1>
          <xm:sqref>S105:S109 T106 T57</xm:sqref>
        </x14:dataValidation>
        <x14:dataValidation type="list" allowBlank="1" showInputMessage="1" showErrorMessage="1" xr:uid="{B0501E55-6CD3-4105-A386-8590E82ABDBF}">
          <x14:formula1>
            <xm:f>Data!$J$3:$J$5</xm:f>
          </x14:formula1>
          <xm:sqref>R73</xm:sqref>
        </x14:dataValidation>
        <x14:dataValidation type="list" allowBlank="1" showInputMessage="1" showErrorMessage="1" xr:uid="{ADC7913A-E99C-483B-9D00-E4F2A7534C7F}">
          <x14:formula1>
            <xm:f>Data!$E$3:$E$5</xm:f>
          </x14:formula1>
          <xm:sqref>F44:I44</xm:sqref>
        </x14:dataValidation>
        <x14:dataValidation type="list" allowBlank="1" showInputMessage="1" showErrorMessage="1" xr:uid="{D7378B58-BCCB-452B-A195-DC925FC6C9C3}">
          <x14:formula1>
            <xm:f>Data!$E$9:$E$11</xm:f>
          </x14:formula1>
          <xm:sqref>K46</xm:sqref>
        </x14:dataValidation>
        <x14:dataValidation type="list" allowBlank="1" showInputMessage="1" showErrorMessage="1" xr:uid="{51DF02E1-39EF-4815-A4F8-D506838DC6E1}">
          <x14:formula1>
            <xm:f>Data!$J$4:$J$5</xm:f>
          </x14:formula1>
          <xm:sqref>W50 W52 W56 Y54 V60 X104 X108 X106</xm:sqref>
        </x14:dataValidation>
        <x14:dataValidation type="list" showDropDown="1" showInputMessage="1" xr:uid="{B8FD697F-ABB6-4239-A480-D82FD3FCBD4D}">
          <x14:formula1>
            <xm:f>Data!#REF!</xm:f>
          </x14:formula1>
          <xm:sqref>U42:V42 U40:V40 S39</xm:sqref>
        </x14:dataValidation>
        <x14:dataValidation type="list" allowBlank="1" showInputMessage="1" showErrorMessage="1" xr:uid="{CDFC9DD4-AB4B-482D-B04B-F05354FCC50F}">
          <x14:formula1>
            <xm:f>Data!$C$5:$C$199</xm:f>
          </x14:formula1>
          <xm:sqref>H64:T64 F38:N38 F41:N41</xm:sqref>
        </x14:dataValidation>
        <x14:dataValidation type="list" allowBlank="1" showInputMessage="1" showErrorMessage="1" xr:uid="{E534559D-9288-4913-92C0-F45973062067}">
          <x14:formula1>
            <xm:f>Data!$L$4:$L$6</xm:f>
          </x14:formula1>
          <xm:sqref>F30:N30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4A636-92DC-45F8-B995-BA4E20461C24}">
  <sheetPr codeName="Tabelle2"/>
  <dimension ref="A1:AZ114"/>
  <sheetViews>
    <sheetView topLeftCell="A13" zoomScale="90" zoomScaleNormal="90" workbookViewId="0">
      <selection activeCell="F4" sqref="F4:H4"/>
    </sheetView>
  </sheetViews>
  <sheetFormatPr baseColWidth="10" defaultRowHeight="15" x14ac:dyDescent="0.25"/>
  <cols>
    <col min="1" max="8" width="4.42578125" style="7" customWidth="1"/>
    <col min="9" max="9" width="4.5703125" style="7" customWidth="1"/>
    <col min="10" max="20" width="4.42578125" style="7" customWidth="1"/>
    <col min="21" max="21" width="4.42578125" style="11" customWidth="1"/>
    <col min="22" max="26" width="4.42578125" style="7" customWidth="1"/>
    <col min="27" max="52" width="4.42578125" customWidth="1"/>
  </cols>
  <sheetData>
    <row r="1" spans="1:52" ht="15.6" customHeight="1" x14ac:dyDescent="0.25">
      <c r="A1" s="418" t="s">
        <v>142</v>
      </c>
      <c r="B1" s="419"/>
      <c r="C1" s="419"/>
      <c r="D1" s="419"/>
      <c r="E1" s="419"/>
      <c r="F1" s="419"/>
      <c r="G1" s="419"/>
      <c r="H1" s="419"/>
      <c r="I1" s="419"/>
      <c r="J1" s="419"/>
      <c r="K1" s="419"/>
      <c r="L1" s="419"/>
      <c r="M1" s="419"/>
      <c r="N1" s="419"/>
      <c r="O1" s="419"/>
      <c r="P1" s="419"/>
      <c r="Q1" s="419"/>
      <c r="R1" s="419"/>
      <c r="S1" s="419"/>
      <c r="T1" s="419"/>
      <c r="U1" s="419"/>
      <c r="V1" s="419"/>
      <c r="W1" s="419"/>
      <c r="X1" s="419"/>
      <c r="Y1" s="419"/>
      <c r="Z1" s="420"/>
      <c r="AA1" s="426" t="s">
        <v>174</v>
      </c>
      <c r="AB1" s="427"/>
      <c r="AC1" s="427"/>
      <c r="AD1" s="427"/>
      <c r="AE1" s="427"/>
      <c r="AF1" s="427"/>
      <c r="AG1" s="427"/>
      <c r="AH1" s="427"/>
      <c r="AI1" s="427"/>
      <c r="AJ1" s="427"/>
      <c r="AK1" s="427"/>
      <c r="AL1" s="427"/>
      <c r="AM1" s="427"/>
      <c r="AN1" s="427"/>
      <c r="AO1" s="427"/>
      <c r="AP1" s="427"/>
      <c r="AQ1" s="427"/>
      <c r="AR1" s="427"/>
      <c r="AS1" s="427"/>
      <c r="AT1" s="427"/>
      <c r="AU1" s="427"/>
      <c r="AV1" s="427"/>
      <c r="AW1" s="427"/>
      <c r="AX1" s="427"/>
      <c r="AY1" s="427"/>
      <c r="AZ1" s="428"/>
    </row>
    <row r="2" spans="1:52" ht="19.5" customHeight="1" x14ac:dyDescent="0.25">
      <c r="A2" s="351" t="s">
        <v>122</v>
      </c>
      <c r="B2" s="352"/>
      <c r="C2" s="352"/>
      <c r="D2" s="352"/>
      <c r="E2" s="352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352"/>
      <c r="V2" s="29"/>
      <c r="W2" s="29"/>
      <c r="X2" s="29"/>
      <c r="Y2" s="30"/>
      <c r="Z2" s="31"/>
      <c r="AA2" s="114"/>
      <c r="AB2" s="114"/>
      <c r="AC2" s="114"/>
      <c r="AD2" s="114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5"/>
      <c r="AZ2" s="116"/>
    </row>
    <row r="3" spans="1:52" ht="19.5" x14ac:dyDescent="0.25">
      <c r="A3" s="51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3"/>
      <c r="V3" s="29"/>
      <c r="W3" s="29"/>
      <c r="X3" s="29"/>
      <c r="Y3" s="30"/>
      <c r="Z3" s="31"/>
      <c r="AA3" s="114"/>
      <c r="AB3" s="114"/>
      <c r="AC3" s="114"/>
      <c r="AD3" s="114"/>
      <c r="AE3" s="114"/>
      <c r="AF3" s="114"/>
      <c r="AG3" s="114"/>
      <c r="AH3" s="114"/>
      <c r="AI3" s="114"/>
      <c r="AJ3" s="114"/>
      <c r="AK3" s="114"/>
      <c r="AL3" s="114"/>
      <c r="AM3" s="114"/>
      <c r="AN3" s="114"/>
      <c r="AO3" s="114"/>
      <c r="AP3" s="114"/>
      <c r="AQ3" s="114"/>
      <c r="AR3" s="114"/>
      <c r="AS3" s="114"/>
      <c r="AT3" s="114"/>
      <c r="AU3" s="114"/>
      <c r="AV3" s="114"/>
      <c r="AW3" s="114"/>
      <c r="AX3" s="114"/>
      <c r="AY3" s="115"/>
      <c r="AZ3" s="116"/>
    </row>
    <row r="4" spans="1:52" ht="19.5" customHeight="1" x14ac:dyDescent="0.25">
      <c r="A4" s="414" t="s">
        <v>114</v>
      </c>
      <c r="B4" s="415"/>
      <c r="C4" s="415"/>
      <c r="D4" s="415"/>
      <c r="E4" s="415"/>
      <c r="F4" s="412" t="s">
        <v>123</v>
      </c>
      <c r="G4" s="413"/>
      <c r="H4" s="413"/>
      <c r="I4" s="54" t="s">
        <v>8</v>
      </c>
      <c r="J4" s="416" t="s">
        <v>112</v>
      </c>
      <c r="K4" s="417"/>
      <c r="L4" s="417"/>
      <c r="M4" s="55" t="s">
        <v>8</v>
      </c>
      <c r="N4" s="416" t="s">
        <v>110</v>
      </c>
      <c r="O4" s="417"/>
      <c r="P4" s="52"/>
      <c r="Q4" s="52"/>
      <c r="R4" s="52"/>
      <c r="S4" s="52"/>
      <c r="T4" s="52"/>
      <c r="U4" s="53"/>
      <c r="V4" s="29"/>
      <c r="W4" s="29"/>
      <c r="X4" s="29"/>
      <c r="Y4" s="30"/>
      <c r="Z4" s="31"/>
      <c r="AA4" s="421"/>
      <c r="AB4" s="422"/>
      <c r="AC4" s="422"/>
      <c r="AD4" s="422"/>
      <c r="AE4" s="422"/>
      <c r="AF4" s="422"/>
      <c r="AG4" s="422"/>
      <c r="AH4" s="422"/>
      <c r="AI4" s="422"/>
      <c r="AJ4" s="422"/>
      <c r="AK4" s="422"/>
      <c r="AL4" s="422"/>
      <c r="AM4" s="422"/>
      <c r="AN4" s="422"/>
      <c r="AO4" s="422"/>
      <c r="AP4" s="422"/>
      <c r="AQ4" s="422"/>
      <c r="AR4" s="422"/>
      <c r="AS4" s="422"/>
      <c r="AT4" s="422"/>
      <c r="AU4" s="422"/>
      <c r="AV4" s="422"/>
      <c r="AW4" s="422"/>
      <c r="AX4" s="422"/>
      <c r="AY4" s="422"/>
      <c r="AZ4" s="423"/>
    </row>
    <row r="5" spans="1:52" ht="19.5" x14ac:dyDescent="0.25">
      <c r="A5" s="51"/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3"/>
      <c r="V5" s="29"/>
      <c r="W5" s="29"/>
      <c r="X5" s="29"/>
      <c r="Y5" s="30"/>
      <c r="Z5" s="31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5"/>
      <c r="AZ5" s="116"/>
    </row>
    <row r="6" spans="1:52" ht="19.5" customHeight="1" x14ac:dyDescent="0.25">
      <c r="A6" s="414" t="s">
        <v>155</v>
      </c>
      <c r="B6" s="415"/>
      <c r="C6" s="415"/>
      <c r="D6" s="415"/>
      <c r="E6" s="429"/>
      <c r="F6" s="412" t="s">
        <v>173</v>
      </c>
      <c r="G6" s="413"/>
      <c r="H6" s="413"/>
      <c r="I6" s="413"/>
      <c r="J6" s="413"/>
      <c r="K6" s="413"/>
      <c r="L6" s="413"/>
      <c r="M6" s="413"/>
      <c r="N6" s="413"/>
      <c r="O6" s="413"/>
      <c r="P6" s="52"/>
      <c r="Q6" s="52"/>
      <c r="R6" s="52"/>
      <c r="S6" s="52"/>
      <c r="T6" s="52"/>
      <c r="U6" s="53"/>
      <c r="V6" s="29"/>
      <c r="W6" s="29"/>
      <c r="X6" s="29"/>
      <c r="Y6" s="30"/>
      <c r="Z6" s="31"/>
      <c r="AA6" s="114"/>
      <c r="AB6" s="114"/>
      <c r="AC6" s="114"/>
      <c r="AD6" s="114"/>
      <c r="AE6" s="114"/>
      <c r="AF6" s="114"/>
      <c r="AG6" s="114"/>
      <c r="AH6" s="114"/>
      <c r="AI6" s="114"/>
      <c r="AJ6" s="114"/>
      <c r="AK6" s="114"/>
      <c r="AL6" s="114"/>
      <c r="AM6" s="114"/>
      <c r="AN6" s="114"/>
      <c r="AO6" s="114"/>
      <c r="AP6" s="114"/>
      <c r="AQ6" s="114"/>
      <c r="AR6" s="114"/>
      <c r="AS6" s="114"/>
      <c r="AT6" s="114"/>
      <c r="AU6" s="114"/>
      <c r="AV6" s="114"/>
      <c r="AW6" s="114"/>
      <c r="AX6" s="114"/>
      <c r="AY6" s="115"/>
      <c r="AZ6" s="116"/>
    </row>
    <row r="7" spans="1:52" ht="19.5" x14ac:dyDescent="0.25">
      <c r="A7" s="51"/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3"/>
      <c r="V7" s="29"/>
      <c r="W7" s="29"/>
      <c r="X7" s="29"/>
      <c r="Y7" s="30"/>
      <c r="Z7" s="31"/>
      <c r="AA7" s="114"/>
      <c r="AB7" s="114"/>
      <c r="AC7" s="114"/>
      <c r="AD7" s="114"/>
      <c r="AE7" s="114"/>
      <c r="AF7" s="114"/>
      <c r="AG7" s="114"/>
      <c r="AH7" s="114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14"/>
      <c r="AT7" s="114"/>
      <c r="AU7" s="114"/>
      <c r="AV7" s="114"/>
      <c r="AW7" s="114"/>
      <c r="AX7" s="114"/>
      <c r="AY7" s="115"/>
      <c r="AZ7" s="116"/>
    </row>
    <row r="8" spans="1:52" ht="19.5" customHeight="1" x14ac:dyDescent="0.25">
      <c r="A8" s="424" t="s">
        <v>115</v>
      </c>
      <c r="B8" s="425"/>
      <c r="C8" s="425"/>
      <c r="D8" s="425"/>
      <c r="E8" s="52"/>
      <c r="F8" s="412" t="s">
        <v>14</v>
      </c>
      <c r="G8" s="413"/>
      <c r="H8" s="413"/>
      <c r="I8" s="413"/>
      <c r="J8" s="413"/>
      <c r="K8" s="413"/>
      <c r="L8" s="413"/>
      <c r="M8" s="413"/>
      <c r="N8" s="413"/>
      <c r="O8" s="413"/>
      <c r="P8" s="52"/>
      <c r="Q8" s="52"/>
      <c r="R8" s="52"/>
      <c r="S8" s="52"/>
      <c r="T8" s="52"/>
      <c r="U8" s="53"/>
      <c r="V8" s="29"/>
      <c r="W8" s="29"/>
      <c r="X8" s="29"/>
      <c r="Y8" s="30"/>
      <c r="Z8" s="31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4"/>
      <c r="AQ8" s="114"/>
      <c r="AR8" s="114"/>
      <c r="AS8" s="114"/>
      <c r="AT8" s="114"/>
      <c r="AU8" s="114"/>
      <c r="AV8" s="114"/>
      <c r="AW8" s="114"/>
      <c r="AX8" s="114"/>
      <c r="AY8" s="115"/>
      <c r="AZ8" s="116"/>
    </row>
    <row r="9" spans="1:52" ht="19.5" x14ac:dyDescent="0.25">
      <c r="A9" s="57"/>
      <c r="B9" s="56"/>
      <c r="C9" s="56"/>
      <c r="D9" s="56"/>
      <c r="E9" s="52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2"/>
      <c r="R9" s="52"/>
      <c r="S9" s="52"/>
      <c r="T9" s="52"/>
      <c r="U9" s="53"/>
      <c r="V9" s="29"/>
      <c r="W9" s="29"/>
      <c r="X9" s="29"/>
      <c r="Y9" s="30"/>
      <c r="Z9" s="31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14"/>
      <c r="AT9" s="114"/>
      <c r="AU9" s="114"/>
      <c r="AV9" s="114"/>
      <c r="AW9" s="114"/>
      <c r="AX9" s="114"/>
      <c r="AY9" s="115"/>
      <c r="AZ9" s="116"/>
    </row>
    <row r="10" spans="1:52" ht="20.100000000000001" customHeight="1" x14ac:dyDescent="0.25">
      <c r="A10" s="51" t="s">
        <v>19</v>
      </c>
      <c r="B10" s="56"/>
      <c r="C10" s="56"/>
      <c r="D10" s="56"/>
      <c r="E10" s="52"/>
      <c r="F10" s="412" t="s">
        <v>132</v>
      </c>
      <c r="G10" s="413"/>
      <c r="H10" s="413"/>
      <c r="I10" s="413"/>
      <c r="J10" s="413"/>
      <c r="K10" s="413"/>
      <c r="L10" s="413"/>
      <c r="M10" s="413"/>
      <c r="N10" s="413"/>
      <c r="O10" s="413"/>
      <c r="P10" s="56"/>
      <c r="Q10" s="52"/>
      <c r="R10" s="52"/>
      <c r="S10" s="52"/>
      <c r="T10" s="52"/>
      <c r="U10" s="53"/>
      <c r="V10" s="29"/>
      <c r="W10" s="29"/>
      <c r="X10" s="29"/>
      <c r="Y10" s="30"/>
      <c r="Z10" s="31"/>
      <c r="AA10" s="114"/>
      <c r="AB10" s="114"/>
      <c r="AC10" s="114"/>
      <c r="AD10" s="114"/>
      <c r="AE10" s="114"/>
      <c r="AF10" s="114"/>
      <c r="AG10" s="114"/>
      <c r="AH10" s="114"/>
      <c r="AI10" s="114"/>
      <c r="AJ10" s="114"/>
      <c r="AK10" s="114"/>
      <c r="AL10" s="114"/>
      <c r="AM10" s="114"/>
      <c r="AN10" s="114"/>
      <c r="AO10" s="114"/>
      <c r="AP10" s="114"/>
      <c r="AQ10" s="114"/>
      <c r="AR10" s="114"/>
      <c r="AS10" s="114"/>
      <c r="AT10" s="114"/>
      <c r="AU10" s="114"/>
      <c r="AV10" s="114"/>
      <c r="AW10" s="114"/>
      <c r="AX10" s="114"/>
      <c r="AY10" s="115"/>
      <c r="AZ10" s="116"/>
    </row>
    <row r="11" spans="1:52" ht="20.25" thickBot="1" x14ac:dyDescent="0.3">
      <c r="A11" s="51"/>
      <c r="B11" s="52"/>
      <c r="C11" s="52"/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29"/>
      <c r="W11" s="29"/>
      <c r="X11" s="29"/>
      <c r="Y11" s="30"/>
      <c r="Z11" s="31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4"/>
      <c r="AS11" s="114"/>
      <c r="AT11" s="114"/>
      <c r="AU11" s="114"/>
      <c r="AV11" s="114"/>
      <c r="AW11" s="114"/>
      <c r="AX11" s="114"/>
      <c r="AY11" s="115"/>
      <c r="AZ11" s="116"/>
    </row>
    <row r="12" spans="1:52" ht="23.25" thickBot="1" x14ac:dyDescent="0.3">
      <c r="A12" s="385" t="s">
        <v>143</v>
      </c>
      <c r="B12" s="386"/>
      <c r="C12" s="386"/>
      <c r="D12" s="386"/>
      <c r="E12" s="386"/>
      <c r="F12" s="386"/>
      <c r="G12" s="386"/>
      <c r="H12" s="386"/>
      <c r="I12" s="386"/>
      <c r="J12" s="386"/>
      <c r="K12" s="386"/>
      <c r="L12" s="386"/>
      <c r="M12" s="387"/>
      <c r="N12" s="388" t="s">
        <v>144</v>
      </c>
      <c r="O12" s="386"/>
      <c r="P12" s="386"/>
      <c r="Q12" s="386"/>
      <c r="R12" s="386"/>
      <c r="S12" s="386"/>
      <c r="T12" s="386"/>
      <c r="U12" s="386"/>
      <c r="V12" s="386"/>
      <c r="W12" s="386"/>
      <c r="X12" s="386"/>
      <c r="Y12" s="386"/>
      <c r="Z12" s="389"/>
      <c r="AA12" s="318"/>
      <c r="AB12" s="319"/>
      <c r="AC12" s="319"/>
      <c r="AD12" s="319"/>
      <c r="AE12" s="319"/>
      <c r="AF12" s="319"/>
      <c r="AG12" s="319"/>
      <c r="AH12" s="319"/>
      <c r="AI12" s="319"/>
      <c r="AJ12" s="319"/>
      <c r="AK12" s="319"/>
      <c r="AL12" s="319"/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  <c r="AY12" s="319"/>
      <c r="AZ12" s="320"/>
    </row>
    <row r="13" spans="1:52" ht="19.5" customHeight="1" x14ac:dyDescent="0.25">
      <c r="A13" s="49" t="s">
        <v>1</v>
      </c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 t="s">
        <v>1</v>
      </c>
      <c r="O13" s="39"/>
      <c r="P13" s="39"/>
      <c r="Q13" s="39"/>
      <c r="R13" s="39"/>
      <c r="S13" s="39"/>
      <c r="T13" s="39"/>
      <c r="U13" s="45"/>
      <c r="V13" s="39"/>
      <c r="W13" s="39"/>
      <c r="X13" s="39"/>
      <c r="Y13" s="39"/>
      <c r="Z13" s="33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4"/>
      <c r="AS13" s="114"/>
      <c r="AT13" s="114"/>
      <c r="AU13" s="114"/>
      <c r="AV13" s="114"/>
      <c r="AW13" s="114"/>
      <c r="AX13" s="114"/>
      <c r="AY13" s="114"/>
      <c r="AZ13" s="117"/>
    </row>
    <row r="14" spans="1:52" ht="19.5" x14ac:dyDescent="0.25">
      <c r="A14" s="376" t="s">
        <v>15</v>
      </c>
      <c r="B14" s="377"/>
      <c r="C14" s="377"/>
      <c r="D14" s="377"/>
      <c r="E14" s="377"/>
      <c r="F14" s="377"/>
      <c r="G14" s="377"/>
      <c r="H14" s="377"/>
      <c r="I14" s="377"/>
      <c r="J14" s="377"/>
      <c r="K14" s="377"/>
      <c r="L14" s="378"/>
      <c r="M14" s="105"/>
      <c r="N14" s="379" t="s">
        <v>15</v>
      </c>
      <c r="O14" s="377"/>
      <c r="P14" s="377"/>
      <c r="Q14" s="377"/>
      <c r="R14" s="377"/>
      <c r="S14" s="377"/>
      <c r="T14" s="377"/>
      <c r="U14" s="377"/>
      <c r="V14" s="377"/>
      <c r="W14" s="377"/>
      <c r="X14" s="377"/>
      <c r="Y14" s="378"/>
      <c r="Z14" s="33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114"/>
      <c r="AU14" s="114"/>
      <c r="AV14" s="114"/>
      <c r="AW14" s="114"/>
      <c r="AX14" s="114"/>
      <c r="AY14" s="114"/>
      <c r="AZ14" s="117"/>
    </row>
    <row r="15" spans="1:52" ht="19.5" x14ac:dyDescent="0.25">
      <c r="A15" s="390"/>
      <c r="B15" s="391"/>
      <c r="C15" s="391"/>
      <c r="D15" s="391"/>
      <c r="E15" s="391"/>
      <c r="F15" s="391"/>
      <c r="G15" s="391"/>
      <c r="H15" s="391"/>
      <c r="I15" s="391"/>
      <c r="J15" s="391"/>
      <c r="K15" s="391"/>
      <c r="L15" s="392"/>
      <c r="M15" s="105"/>
      <c r="N15" s="393"/>
      <c r="O15" s="391"/>
      <c r="P15" s="391"/>
      <c r="Q15" s="391"/>
      <c r="R15" s="391"/>
      <c r="S15" s="391"/>
      <c r="T15" s="391"/>
      <c r="U15" s="391"/>
      <c r="V15" s="391"/>
      <c r="W15" s="391"/>
      <c r="X15" s="391"/>
      <c r="Y15" s="392"/>
      <c r="Z15" s="33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7"/>
    </row>
    <row r="16" spans="1:52" ht="19.5" x14ac:dyDescent="0.25">
      <c r="A16" s="107"/>
      <c r="B16" s="108"/>
      <c r="C16" s="108"/>
      <c r="D16" s="108"/>
      <c r="E16" s="108"/>
      <c r="F16" s="108"/>
      <c r="G16" s="108"/>
      <c r="H16" s="108"/>
      <c r="I16" s="105"/>
      <c r="J16" s="105"/>
      <c r="K16" s="105"/>
      <c r="L16" s="105"/>
      <c r="M16" s="105"/>
      <c r="N16" s="108"/>
      <c r="O16" s="108"/>
      <c r="P16" s="108"/>
      <c r="Q16" s="108"/>
      <c r="R16" s="108"/>
      <c r="S16" s="108"/>
      <c r="T16" s="108"/>
      <c r="U16" s="109"/>
      <c r="V16" s="108"/>
      <c r="W16" s="105"/>
      <c r="X16" s="105"/>
      <c r="Y16" s="105"/>
      <c r="Z16" s="33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7"/>
    </row>
    <row r="17" spans="1:52" ht="19.5" customHeight="1" x14ac:dyDescent="0.25">
      <c r="A17" s="103" t="s">
        <v>0</v>
      </c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105"/>
      <c r="N17" s="105" t="s">
        <v>0</v>
      </c>
      <c r="O17" s="105"/>
      <c r="P17" s="105"/>
      <c r="Q17" s="105"/>
      <c r="R17" s="105"/>
      <c r="S17" s="105"/>
      <c r="T17" s="105"/>
      <c r="U17" s="50"/>
      <c r="V17" s="105"/>
      <c r="W17" s="105"/>
      <c r="X17" s="105"/>
      <c r="Y17" s="105"/>
      <c r="Z17" s="33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114"/>
      <c r="AU17" s="114"/>
      <c r="AV17" s="114"/>
      <c r="AW17" s="114"/>
      <c r="AX17" s="114"/>
      <c r="AY17" s="114"/>
      <c r="AZ17" s="117"/>
    </row>
    <row r="18" spans="1:52" ht="19.5" x14ac:dyDescent="0.25">
      <c r="A18" s="406" t="s">
        <v>16</v>
      </c>
      <c r="B18" s="407"/>
      <c r="C18" s="407"/>
      <c r="D18" s="407"/>
      <c r="E18" s="407"/>
      <c r="F18" s="407"/>
      <c r="G18" s="407"/>
      <c r="H18" s="407"/>
      <c r="I18" s="407"/>
      <c r="J18" s="407"/>
      <c r="K18" s="407"/>
      <c r="L18" s="408"/>
      <c r="M18" s="105"/>
      <c r="N18" s="409" t="s">
        <v>16</v>
      </c>
      <c r="O18" s="410"/>
      <c r="P18" s="410"/>
      <c r="Q18" s="410"/>
      <c r="R18" s="410"/>
      <c r="S18" s="410"/>
      <c r="T18" s="410"/>
      <c r="U18" s="410"/>
      <c r="V18" s="410"/>
      <c r="W18" s="410"/>
      <c r="X18" s="410"/>
      <c r="Y18" s="411"/>
      <c r="Z18" s="33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114"/>
      <c r="AU18" s="114"/>
      <c r="AV18" s="114"/>
      <c r="AW18" s="114"/>
      <c r="AX18" s="114"/>
      <c r="AY18" s="114"/>
      <c r="AZ18" s="117"/>
    </row>
    <row r="19" spans="1:52" ht="19.5" customHeight="1" x14ac:dyDescent="0.25">
      <c r="A19" s="400" t="s">
        <v>17</v>
      </c>
      <c r="B19" s="401"/>
      <c r="C19" s="401"/>
      <c r="D19" s="401"/>
      <c r="E19" s="401"/>
      <c r="F19" s="401"/>
      <c r="G19" s="401"/>
      <c r="H19" s="401"/>
      <c r="I19" s="401"/>
      <c r="J19" s="401"/>
      <c r="K19" s="401"/>
      <c r="L19" s="402"/>
      <c r="M19" s="105"/>
      <c r="N19" s="403" t="s">
        <v>17</v>
      </c>
      <c r="O19" s="404"/>
      <c r="P19" s="404"/>
      <c r="Q19" s="404"/>
      <c r="R19" s="404"/>
      <c r="S19" s="404"/>
      <c r="T19" s="404"/>
      <c r="U19" s="404"/>
      <c r="V19" s="404"/>
      <c r="W19" s="404"/>
      <c r="X19" s="404"/>
      <c r="Y19" s="405"/>
      <c r="Z19" s="33"/>
      <c r="AA19" s="114"/>
      <c r="AB19" s="114"/>
      <c r="AC19" s="114"/>
      <c r="AD19" s="114"/>
      <c r="AE19" s="114"/>
      <c r="AF19" s="114"/>
      <c r="AG19" s="114"/>
      <c r="AH19" s="114"/>
      <c r="AI19" s="114"/>
      <c r="AJ19" s="114"/>
      <c r="AK19" s="114"/>
      <c r="AL19" s="114"/>
      <c r="AM19" s="114"/>
      <c r="AN19" s="114"/>
      <c r="AO19" s="114"/>
      <c r="AP19" s="114"/>
      <c r="AQ19" s="114"/>
      <c r="AR19" s="114"/>
      <c r="AS19" s="114"/>
      <c r="AT19" s="114"/>
      <c r="AU19" s="114"/>
      <c r="AV19" s="114"/>
      <c r="AW19" s="114"/>
      <c r="AX19" s="114"/>
      <c r="AY19" s="114"/>
      <c r="AZ19" s="117"/>
    </row>
    <row r="20" spans="1:52" ht="19.5" x14ac:dyDescent="0.25">
      <c r="A20" s="394" t="s">
        <v>18</v>
      </c>
      <c r="B20" s="395"/>
      <c r="C20" s="395"/>
      <c r="D20" s="395"/>
      <c r="E20" s="395"/>
      <c r="F20" s="395"/>
      <c r="G20" s="395"/>
      <c r="H20" s="395"/>
      <c r="I20" s="395"/>
      <c r="J20" s="395"/>
      <c r="K20" s="395"/>
      <c r="L20" s="396"/>
      <c r="M20" s="105"/>
      <c r="N20" s="397" t="s">
        <v>18</v>
      </c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9"/>
      <c r="Z20" s="33"/>
      <c r="AA20" s="114"/>
      <c r="AB20" s="114"/>
      <c r="AC20" s="114"/>
      <c r="AD20" s="114"/>
      <c r="AE20" s="114"/>
      <c r="AF20" s="114"/>
      <c r="AG20" s="114"/>
      <c r="AH20" s="114"/>
      <c r="AI20" s="114"/>
      <c r="AJ20" s="114"/>
      <c r="AK20" s="114"/>
      <c r="AL20" s="114"/>
      <c r="AM20" s="114"/>
      <c r="AN20" s="114"/>
      <c r="AO20" s="114"/>
      <c r="AP20" s="114"/>
      <c r="AQ20" s="114"/>
      <c r="AR20" s="114"/>
      <c r="AS20" s="114"/>
      <c r="AT20" s="114"/>
      <c r="AU20" s="114"/>
      <c r="AV20" s="114"/>
      <c r="AW20" s="114"/>
      <c r="AX20" s="114"/>
      <c r="AY20" s="114"/>
      <c r="AZ20" s="117"/>
    </row>
    <row r="21" spans="1:52" ht="19.5" x14ac:dyDescent="0.25">
      <c r="A21" s="103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50"/>
      <c r="V21" s="105"/>
      <c r="W21" s="105"/>
      <c r="X21" s="105"/>
      <c r="Y21" s="105"/>
      <c r="Z21" s="33"/>
      <c r="AA21" s="114"/>
      <c r="AB21" s="114"/>
      <c r="AC21" s="114"/>
      <c r="AD21" s="114"/>
      <c r="AE21" s="114"/>
      <c r="AF21" s="114"/>
      <c r="AG21" s="114"/>
      <c r="AH21" s="114"/>
      <c r="AI21" s="114"/>
      <c r="AJ21" s="114"/>
      <c r="AK21" s="114"/>
      <c r="AL21" s="114"/>
      <c r="AM21" s="114"/>
      <c r="AN21" s="114"/>
      <c r="AO21" s="114"/>
      <c r="AP21" s="114"/>
      <c r="AQ21" s="114"/>
      <c r="AR21" s="114"/>
      <c r="AS21" s="114"/>
      <c r="AT21" s="114"/>
      <c r="AU21" s="114"/>
      <c r="AV21" s="114"/>
      <c r="AW21" s="114"/>
      <c r="AX21" s="114"/>
      <c r="AY21" s="114"/>
      <c r="AZ21" s="117"/>
    </row>
    <row r="22" spans="1:52" ht="19.5" x14ac:dyDescent="0.25">
      <c r="A22" s="103" t="s">
        <v>187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50"/>
      <c r="V22" s="105"/>
      <c r="W22" s="105"/>
      <c r="X22" s="105"/>
      <c r="Y22" s="105"/>
      <c r="Z22" s="33"/>
      <c r="AA22" s="114"/>
      <c r="AB22" s="114"/>
      <c r="AC22" s="114"/>
      <c r="AD22" s="114"/>
      <c r="AE22" s="114"/>
      <c r="AF22" s="114"/>
      <c r="AG22" s="114"/>
      <c r="AH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14"/>
      <c r="AW22" s="114"/>
      <c r="AX22" s="114"/>
      <c r="AY22" s="114"/>
      <c r="AZ22" s="117"/>
    </row>
    <row r="23" spans="1:52" ht="19.5" x14ac:dyDescent="0.25">
      <c r="A23" s="103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50"/>
      <c r="V23" s="105"/>
      <c r="W23" s="105"/>
      <c r="X23" s="105"/>
      <c r="Y23" s="105"/>
      <c r="Z23" s="33"/>
      <c r="AA23" s="114"/>
      <c r="AB23" s="114"/>
      <c r="AC23" s="114"/>
      <c r="AD23" s="114"/>
      <c r="AE23" s="114"/>
      <c r="AF23" s="114"/>
      <c r="AG23" s="114"/>
      <c r="AH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14"/>
      <c r="AW23" s="114"/>
      <c r="AX23" s="114"/>
      <c r="AY23" s="114"/>
      <c r="AZ23" s="117"/>
    </row>
    <row r="24" spans="1:52" ht="19.5" customHeight="1" x14ac:dyDescent="0.25">
      <c r="A24" s="103" t="s">
        <v>133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 t="s">
        <v>133</v>
      </c>
      <c r="O24" s="105"/>
      <c r="P24" s="105"/>
      <c r="Q24" s="105"/>
      <c r="R24" s="105"/>
      <c r="S24" s="105"/>
      <c r="T24" s="105"/>
      <c r="U24" s="50"/>
      <c r="V24" s="105"/>
      <c r="W24" s="105"/>
      <c r="X24" s="105"/>
      <c r="Y24" s="105"/>
      <c r="Z24" s="33"/>
      <c r="AA24" s="114"/>
      <c r="AB24" s="114"/>
      <c r="AC24" s="114"/>
      <c r="AD24" s="114"/>
      <c r="AE24" s="114"/>
      <c r="AF24" s="114"/>
      <c r="AG24" s="114"/>
      <c r="AH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14"/>
      <c r="AW24" s="114"/>
      <c r="AX24" s="114"/>
      <c r="AY24" s="114"/>
      <c r="AZ24" s="117"/>
    </row>
    <row r="25" spans="1:52" ht="19.5" x14ac:dyDescent="0.25">
      <c r="A25" s="376" t="s">
        <v>124</v>
      </c>
      <c r="B25" s="377"/>
      <c r="C25" s="377"/>
      <c r="D25" s="377"/>
      <c r="E25" s="377"/>
      <c r="F25" s="377"/>
      <c r="G25" s="377"/>
      <c r="H25" s="377"/>
      <c r="I25" s="377"/>
      <c r="J25" s="377"/>
      <c r="K25" s="377"/>
      <c r="L25" s="378"/>
      <c r="M25" s="105"/>
      <c r="N25" s="379" t="s">
        <v>134</v>
      </c>
      <c r="O25" s="377"/>
      <c r="P25" s="377"/>
      <c r="Q25" s="377"/>
      <c r="R25" s="377"/>
      <c r="S25" s="377"/>
      <c r="T25" s="377"/>
      <c r="U25" s="377"/>
      <c r="V25" s="377"/>
      <c r="W25" s="377"/>
      <c r="X25" s="377"/>
      <c r="Y25" s="378"/>
      <c r="Z25" s="33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7"/>
    </row>
    <row r="26" spans="1:52" ht="19.5" x14ac:dyDescent="0.25">
      <c r="A26" s="110"/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05"/>
      <c r="N26" s="112"/>
      <c r="O26" s="112"/>
      <c r="P26" s="112"/>
      <c r="Q26" s="112"/>
      <c r="R26" s="112"/>
      <c r="S26" s="112"/>
      <c r="T26" s="112"/>
      <c r="U26" s="112"/>
      <c r="V26" s="112"/>
      <c r="W26" s="105"/>
      <c r="X26" s="105"/>
      <c r="Y26" s="105"/>
      <c r="Z26" s="3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8"/>
    </row>
    <row r="27" spans="1:52" ht="19.5" x14ac:dyDescent="0.25">
      <c r="A27" s="103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50"/>
      <c r="Z27" s="33"/>
      <c r="AA27" s="119"/>
      <c r="AB27" s="114"/>
      <c r="AC27" s="114"/>
      <c r="AD27" s="114"/>
      <c r="AE27" s="114"/>
      <c r="AF27" s="114"/>
      <c r="AG27" s="114"/>
      <c r="AH27" s="114"/>
      <c r="AI27" s="114"/>
      <c r="AJ27" s="114"/>
      <c r="AK27" s="114"/>
      <c r="AL27" s="114"/>
      <c r="AM27" s="114"/>
      <c r="AN27" s="114"/>
      <c r="AO27" s="114"/>
      <c r="AP27" s="114"/>
      <c r="AQ27" s="114"/>
      <c r="AR27" s="114"/>
      <c r="AS27" s="114"/>
      <c r="AT27" s="114"/>
      <c r="AU27" s="114"/>
      <c r="AV27" s="114"/>
      <c r="AW27" s="114"/>
      <c r="AX27" s="114"/>
      <c r="AY27" s="115"/>
      <c r="AZ27" s="117"/>
    </row>
    <row r="28" spans="1:52" ht="22.5" x14ac:dyDescent="0.25">
      <c r="A28" s="380" t="s">
        <v>145</v>
      </c>
      <c r="B28" s="381"/>
      <c r="C28" s="381"/>
      <c r="D28" s="381"/>
      <c r="E28" s="381"/>
      <c r="F28" s="381"/>
      <c r="G28" s="381"/>
      <c r="H28" s="381"/>
      <c r="I28" s="381"/>
      <c r="J28" s="381"/>
      <c r="K28" s="381"/>
      <c r="L28" s="381"/>
      <c r="M28" s="381"/>
      <c r="N28" s="382"/>
      <c r="O28" s="381" t="s">
        <v>154</v>
      </c>
      <c r="P28" s="314"/>
      <c r="Q28" s="314"/>
      <c r="R28" s="314"/>
      <c r="S28" s="314"/>
      <c r="T28" s="314"/>
      <c r="U28" s="314"/>
      <c r="V28" s="314"/>
      <c r="W28" s="314"/>
      <c r="X28" s="314"/>
      <c r="Y28" s="314"/>
      <c r="Z28" s="383"/>
      <c r="AA28" s="323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5"/>
      <c r="AO28" s="324"/>
      <c r="AP28" s="326"/>
      <c r="AQ28" s="326"/>
      <c r="AR28" s="326"/>
      <c r="AS28" s="326"/>
      <c r="AT28" s="326"/>
      <c r="AU28" s="326"/>
      <c r="AV28" s="326"/>
      <c r="AW28" s="326"/>
      <c r="AX28" s="326"/>
      <c r="AY28" s="326"/>
      <c r="AZ28" s="327"/>
    </row>
    <row r="29" spans="1:52" ht="19.5" x14ac:dyDescent="0.25">
      <c r="A29" s="32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30"/>
      <c r="V29" s="29"/>
      <c r="W29" s="29"/>
      <c r="X29" s="29"/>
      <c r="Y29" s="29"/>
      <c r="Z29" s="33"/>
      <c r="AA29" s="328" t="s">
        <v>185</v>
      </c>
      <c r="AB29" s="329"/>
      <c r="AC29" s="329"/>
      <c r="AD29" s="329"/>
      <c r="AE29" s="329"/>
      <c r="AF29" s="329"/>
      <c r="AG29" s="329"/>
      <c r="AH29" s="329"/>
      <c r="AI29" s="329"/>
      <c r="AJ29" s="329"/>
      <c r="AK29" s="329"/>
      <c r="AL29" s="329"/>
      <c r="AM29" s="329"/>
      <c r="AN29" s="329"/>
      <c r="AO29" s="329"/>
      <c r="AP29" s="329"/>
      <c r="AQ29" s="329"/>
      <c r="AR29" s="329"/>
      <c r="AS29" s="329"/>
      <c r="AT29" s="329"/>
      <c r="AU29" s="329"/>
      <c r="AV29" s="329"/>
      <c r="AW29" s="329"/>
      <c r="AX29" s="329"/>
      <c r="AY29" s="329"/>
      <c r="AZ29" s="330"/>
    </row>
    <row r="30" spans="1:52" ht="19.5" x14ac:dyDescent="0.25">
      <c r="A30" s="51" t="s">
        <v>131</v>
      </c>
      <c r="B30" s="52"/>
      <c r="C30" s="52"/>
      <c r="D30" s="52"/>
      <c r="E30" s="52"/>
      <c r="F30" s="366" t="s">
        <v>146</v>
      </c>
      <c r="G30" s="384"/>
      <c r="H30" s="384"/>
      <c r="I30" s="384"/>
      <c r="J30" s="384"/>
      <c r="K30" s="384"/>
      <c r="L30" s="384"/>
      <c r="M30" s="384"/>
      <c r="N30" s="384"/>
      <c r="O30" s="52"/>
      <c r="P30" s="52"/>
      <c r="Q30" s="52" t="s">
        <v>152</v>
      </c>
      <c r="R30" s="52"/>
      <c r="S30" s="52"/>
      <c r="T30" s="52"/>
      <c r="U30" s="52"/>
      <c r="V30" s="368">
        <v>65896525</v>
      </c>
      <c r="W30" s="369"/>
      <c r="X30" s="370"/>
      <c r="Y30" s="29"/>
      <c r="Z30" s="33"/>
      <c r="AA30" s="331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3"/>
    </row>
    <row r="31" spans="1:52" ht="19.5" x14ac:dyDescent="0.25">
      <c r="A31" s="60"/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2"/>
      <c r="V31" s="61"/>
      <c r="W31" s="61"/>
      <c r="X31" s="61"/>
      <c r="Y31" s="35"/>
      <c r="Z31" s="37"/>
      <c r="AA31" s="120"/>
      <c r="AB31" s="121"/>
      <c r="AC31" s="121"/>
      <c r="AD31" s="121"/>
      <c r="AE31" s="121"/>
      <c r="AF31" s="114"/>
      <c r="AG31" s="114"/>
      <c r="AH31" s="114"/>
      <c r="AI31" s="114"/>
      <c r="AJ31" s="114"/>
      <c r="AK31" s="114"/>
      <c r="AL31" s="114"/>
      <c r="AM31" s="114"/>
      <c r="AN31" s="114"/>
      <c r="AO31" s="114"/>
      <c r="AP31" s="114"/>
      <c r="AQ31" s="114"/>
      <c r="AR31" s="114"/>
      <c r="AS31" s="114"/>
      <c r="AT31" s="114"/>
      <c r="AU31" s="114"/>
      <c r="AV31" s="114"/>
      <c r="AW31" s="114"/>
      <c r="AX31" s="114"/>
      <c r="AY31" s="121"/>
      <c r="AZ31" s="122"/>
    </row>
    <row r="32" spans="1:52" ht="19.5" x14ac:dyDescent="0.25">
      <c r="A32" s="51" t="s">
        <v>129</v>
      </c>
      <c r="B32" s="52"/>
      <c r="C32" s="52"/>
      <c r="D32" s="52"/>
      <c r="E32" s="52"/>
      <c r="F32" s="366" t="s">
        <v>147</v>
      </c>
      <c r="G32" s="367"/>
      <c r="H32" s="367"/>
      <c r="I32" s="367"/>
      <c r="J32" s="367"/>
      <c r="K32" s="367"/>
      <c r="L32" s="367"/>
      <c r="M32" s="367"/>
      <c r="N32" s="367"/>
      <c r="O32" s="52"/>
      <c r="P32" s="52"/>
      <c r="Q32" s="52" t="s">
        <v>153</v>
      </c>
      <c r="R32" s="52"/>
      <c r="S32" s="52"/>
      <c r="T32" s="52"/>
      <c r="U32" s="52"/>
      <c r="V32" s="368">
        <v>50254154</v>
      </c>
      <c r="W32" s="369"/>
      <c r="X32" s="370"/>
      <c r="Y32" s="29"/>
      <c r="Z32" s="33"/>
      <c r="AA32" s="119"/>
      <c r="AB32" s="114"/>
      <c r="AC32" s="114"/>
      <c r="AD32" s="114"/>
      <c r="AE32" s="114"/>
      <c r="AF32" s="114"/>
      <c r="AG32" s="114"/>
      <c r="AH32" s="114"/>
      <c r="AI32" s="114"/>
      <c r="AJ32" s="114"/>
      <c r="AK32" s="114"/>
      <c r="AL32" s="114"/>
      <c r="AM32" s="114"/>
      <c r="AN32" s="114"/>
      <c r="AO32" s="114"/>
      <c r="AP32" s="114"/>
      <c r="AQ32" s="114"/>
      <c r="AR32" s="114"/>
      <c r="AS32" s="114"/>
      <c r="AT32" s="114"/>
      <c r="AU32" s="114"/>
      <c r="AV32" s="114"/>
      <c r="AW32" s="114"/>
      <c r="AX32" s="114"/>
      <c r="AY32" s="114"/>
      <c r="AZ32" s="117"/>
    </row>
    <row r="33" spans="1:52" ht="19.5" x14ac:dyDescent="0.25">
      <c r="A33" s="51"/>
      <c r="B33" s="52"/>
      <c r="C33" s="52"/>
      <c r="D33" s="52"/>
      <c r="E33" s="52"/>
      <c r="F33" s="63"/>
      <c r="G33" s="63"/>
      <c r="H33" s="63"/>
      <c r="I33" s="63"/>
      <c r="J33" s="63"/>
      <c r="K33" s="63"/>
      <c r="L33" s="63"/>
      <c r="M33" s="63"/>
      <c r="N33" s="63"/>
      <c r="O33" s="52"/>
      <c r="P33" s="52"/>
      <c r="Q33" s="52"/>
      <c r="R33" s="52"/>
      <c r="S33" s="52"/>
      <c r="T33" s="52"/>
      <c r="U33" s="52"/>
      <c r="V33" s="52"/>
      <c r="W33" s="52"/>
      <c r="X33" s="52"/>
      <c r="Y33" s="29"/>
      <c r="Z33" s="33"/>
      <c r="AA33" s="119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7"/>
    </row>
    <row r="34" spans="1:52" ht="19.5" x14ac:dyDescent="0.25">
      <c r="A34" s="51" t="s">
        <v>128</v>
      </c>
      <c r="B34" s="52"/>
      <c r="C34" s="52"/>
      <c r="D34" s="52"/>
      <c r="E34" s="52"/>
      <c r="F34" s="366" t="s">
        <v>148</v>
      </c>
      <c r="G34" s="367"/>
      <c r="H34" s="367"/>
      <c r="I34" s="367"/>
      <c r="J34" s="367"/>
      <c r="K34" s="367"/>
      <c r="L34" s="367"/>
      <c r="M34" s="367"/>
      <c r="N34" s="367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29"/>
      <c r="Z34" s="33"/>
      <c r="AA34" s="119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7"/>
    </row>
    <row r="35" spans="1:52" ht="19.5" x14ac:dyDescent="0.25">
      <c r="A35" s="51"/>
      <c r="B35" s="52"/>
      <c r="C35" s="52"/>
      <c r="D35" s="52"/>
      <c r="E35" s="52"/>
      <c r="F35" s="63"/>
      <c r="G35" s="63"/>
      <c r="H35" s="63"/>
      <c r="I35" s="63"/>
      <c r="J35" s="63"/>
      <c r="K35" s="63"/>
      <c r="L35" s="63"/>
      <c r="M35" s="63"/>
      <c r="N35" s="63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29"/>
      <c r="Z35" s="33"/>
      <c r="AA35" s="119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7"/>
    </row>
    <row r="36" spans="1:52" ht="24" customHeight="1" x14ac:dyDescent="0.25">
      <c r="A36" s="371" t="s">
        <v>130</v>
      </c>
      <c r="B36" s="372"/>
      <c r="C36" s="372"/>
      <c r="D36" s="372"/>
      <c r="E36" s="372"/>
      <c r="F36" s="366" t="s">
        <v>149</v>
      </c>
      <c r="G36" s="367"/>
      <c r="H36" s="367"/>
      <c r="I36" s="367"/>
      <c r="J36" s="367"/>
      <c r="K36" s="367"/>
      <c r="L36" s="367"/>
      <c r="M36" s="367"/>
      <c r="N36" s="367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29"/>
      <c r="Z36" s="33"/>
      <c r="AA36" s="321"/>
      <c r="AB36" s="322"/>
      <c r="AC36" s="322"/>
      <c r="AD36" s="322"/>
      <c r="AE36" s="322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7"/>
    </row>
    <row r="37" spans="1:52" ht="12.6" customHeight="1" x14ac:dyDescent="0.25">
      <c r="A37" s="51"/>
      <c r="B37" s="52"/>
      <c r="C37" s="52"/>
      <c r="D37" s="52"/>
      <c r="E37" s="52"/>
      <c r="F37" s="373"/>
      <c r="G37" s="373"/>
      <c r="H37" s="373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63"/>
      <c r="U37" s="53"/>
      <c r="V37" s="52"/>
      <c r="W37" s="52"/>
      <c r="X37" s="52"/>
      <c r="Y37" s="29"/>
      <c r="Z37" s="33"/>
      <c r="AA37" s="119"/>
      <c r="AB37" s="114"/>
      <c r="AC37" s="114"/>
      <c r="AD37" s="114"/>
      <c r="AE37" s="114"/>
      <c r="AF37" s="114"/>
      <c r="AG37" s="114"/>
      <c r="AH37" s="114"/>
      <c r="AI37" s="114"/>
      <c r="AJ37" s="114"/>
      <c r="AK37" s="114"/>
      <c r="AL37" s="114"/>
      <c r="AM37" s="114"/>
      <c r="AN37" s="114"/>
      <c r="AO37" s="114"/>
      <c r="AP37" s="114"/>
      <c r="AQ37" s="114"/>
      <c r="AR37" s="114"/>
      <c r="AS37" s="114"/>
      <c r="AT37" s="114"/>
      <c r="AU37" s="114"/>
      <c r="AV37" s="114"/>
      <c r="AW37" s="114"/>
      <c r="AX37" s="114"/>
      <c r="AY37" s="114"/>
      <c r="AZ37" s="117"/>
    </row>
    <row r="38" spans="1:52" ht="19.5" x14ac:dyDescent="0.25">
      <c r="A38" s="351" t="s">
        <v>20</v>
      </c>
      <c r="B38" s="352"/>
      <c r="C38" s="352"/>
      <c r="D38" s="3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2"/>
      <c r="Y38" s="29"/>
      <c r="Z38" s="29"/>
      <c r="AA38" s="321"/>
      <c r="AB38" s="322"/>
      <c r="AC38" s="322"/>
      <c r="AD38" s="322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</row>
    <row r="39" spans="1:52" ht="19.5" x14ac:dyDescent="0.25">
      <c r="A39" s="351"/>
      <c r="B39" s="352"/>
      <c r="C39" s="352"/>
      <c r="D39" s="352"/>
      <c r="E39" s="52"/>
      <c r="F39" s="64"/>
      <c r="G39" s="64"/>
      <c r="H39" s="64"/>
      <c r="I39" s="64"/>
      <c r="J39" s="64"/>
      <c r="K39" s="64"/>
      <c r="L39" s="64"/>
      <c r="M39" s="64"/>
      <c r="N39" s="64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29"/>
      <c r="Z39" s="29"/>
      <c r="AA39" s="321"/>
      <c r="AB39" s="322"/>
      <c r="AC39" s="322"/>
      <c r="AD39" s="322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</row>
    <row r="40" spans="1:52" ht="10.5" customHeight="1" x14ac:dyDescent="0.25">
      <c r="A40" s="51"/>
      <c r="B40" s="52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3"/>
      <c r="V40" s="52"/>
      <c r="W40" s="52"/>
      <c r="X40" s="52"/>
      <c r="Y40" s="29"/>
      <c r="Z40" s="33"/>
      <c r="AA40" s="119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7"/>
    </row>
    <row r="41" spans="1:52" ht="9.6" customHeight="1" x14ac:dyDescent="0.25">
      <c r="A41" s="351" t="s">
        <v>172</v>
      </c>
      <c r="B41" s="352"/>
      <c r="C41" s="352"/>
      <c r="D41" s="352"/>
      <c r="E41" s="3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29"/>
      <c r="Z41" s="29"/>
      <c r="AA41" s="119"/>
      <c r="AB41" s="114"/>
      <c r="AC41" s="123"/>
      <c r="AD41" s="114"/>
      <c r="AE41" s="114"/>
      <c r="AF41" s="114"/>
      <c r="AG41" s="114"/>
      <c r="AH41" s="114"/>
      <c r="AI41" s="114"/>
      <c r="AJ41" s="114"/>
      <c r="AK41" s="114"/>
      <c r="AL41" s="114"/>
      <c r="AM41" s="114"/>
      <c r="AN41" s="114"/>
      <c r="AO41" s="114"/>
      <c r="AP41" s="114"/>
      <c r="AQ41" s="114"/>
      <c r="AR41" s="114"/>
      <c r="AS41" s="114"/>
      <c r="AT41" s="114"/>
      <c r="AU41" s="114"/>
      <c r="AV41" s="114"/>
      <c r="AW41" s="114"/>
      <c r="AX41" s="114"/>
      <c r="AY41" s="114"/>
      <c r="AZ41" s="114"/>
    </row>
    <row r="42" spans="1:52" ht="19.5" x14ac:dyDescent="0.25">
      <c r="A42" s="351"/>
      <c r="B42" s="352"/>
      <c r="C42" s="352"/>
      <c r="D42" s="352"/>
      <c r="E42" s="3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52"/>
      <c r="U42" s="53"/>
      <c r="V42" s="52"/>
      <c r="W42" s="52"/>
      <c r="X42" s="52"/>
      <c r="Y42" s="29"/>
      <c r="Z42" s="33"/>
      <c r="AA42" s="119"/>
      <c r="AB42" s="114"/>
      <c r="AC42" s="114"/>
      <c r="AD42" s="114"/>
      <c r="AE42" s="114"/>
      <c r="AF42" s="114"/>
      <c r="AG42" s="114"/>
      <c r="AH42" s="114"/>
      <c r="AI42" s="114"/>
      <c r="AJ42" s="114"/>
      <c r="AK42" s="114"/>
      <c r="AL42" s="114"/>
      <c r="AM42" s="114"/>
      <c r="AN42" s="114"/>
      <c r="AO42" s="114"/>
      <c r="AP42" s="114"/>
      <c r="AQ42" s="114"/>
      <c r="AR42" s="114"/>
      <c r="AS42" s="114"/>
      <c r="AT42" s="114"/>
      <c r="AU42" s="114"/>
      <c r="AV42" s="114"/>
      <c r="AW42" s="114"/>
      <c r="AX42" s="114"/>
      <c r="AY42" s="114"/>
      <c r="AZ42" s="117"/>
    </row>
    <row r="43" spans="1:52" ht="19.5" x14ac:dyDescent="0.25">
      <c r="A43" s="51"/>
      <c r="B43" s="52"/>
      <c r="C43" s="52"/>
      <c r="D43" s="52"/>
      <c r="E43" s="52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52"/>
      <c r="Q43" s="53"/>
      <c r="R43" s="52"/>
      <c r="S43" s="52"/>
      <c r="T43" s="52"/>
      <c r="U43" s="52"/>
      <c r="V43" s="52"/>
      <c r="W43" s="52"/>
      <c r="X43" s="52"/>
      <c r="Y43" s="29"/>
      <c r="Z43" s="29"/>
      <c r="AA43" s="119"/>
      <c r="AB43" s="114"/>
      <c r="AC43" s="114"/>
      <c r="AD43" s="114"/>
      <c r="AE43" s="114"/>
      <c r="AF43" s="114"/>
      <c r="AG43" s="114"/>
      <c r="AH43" s="114"/>
      <c r="AI43" s="114"/>
      <c r="AJ43" s="114"/>
      <c r="AK43" s="114"/>
      <c r="AL43" s="114"/>
      <c r="AM43" s="114"/>
      <c r="AN43" s="114"/>
      <c r="AO43" s="114"/>
      <c r="AP43" s="114"/>
      <c r="AQ43" s="114"/>
      <c r="AR43" s="114"/>
      <c r="AS43" s="114"/>
      <c r="AT43" s="114"/>
      <c r="AU43" s="114"/>
      <c r="AV43" s="114"/>
      <c r="AW43" s="114"/>
      <c r="AX43" s="114"/>
      <c r="AY43" s="114"/>
      <c r="AZ43" s="114"/>
    </row>
    <row r="44" spans="1:52" ht="19.5" x14ac:dyDescent="0.25">
      <c r="A44" s="51" t="s">
        <v>116</v>
      </c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3"/>
      <c r="O44" s="52"/>
      <c r="P44" s="64"/>
      <c r="Q44" s="64"/>
      <c r="R44" s="64"/>
      <c r="S44" s="64"/>
      <c r="T44" s="64"/>
      <c r="U44" s="64"/>
      <c r="V44" s="52"/>
      <c r="W44" s="52"/>
      <c r="X44" s="52"/>
      <c r="Y44" s="29"/>
      <c r="Z44" s="33"/>
      <c r="AA44" s="119"/>
      <c r="AB44" s="114"/>
      <c r="AC44" s="114"/>
      <c r="AD44" s="114"/>
      <c r="AE44" s="114"/>
      <c r="AF44" s="114"/>
      <c r="AG44" s="114"/>
      <c r="AH44" s="114"/>
      <c r="AI44" s="114"/>
      <c r="AJ44" s="114"/>
      <c r="AK44" s="114"/>
      <c r="AL44" s="114"/>
      <c r="AM44" s="114"/>
      <c r="AN44" s="114"/>
      <c r="AO44" s="114"/>
      <c r="AP44" s="114"/>
      <c r="AQ44" s="114"/>
      <c r="AR44" s="114"/>
      <c r="AS44" s="114"/>
      <c r="AT44" s="114"/>
      <c r="AU44" s="114"/>
      <c r="AV44" s="114"/>
      <c r="AW44" s="114"/>
      <c r="AX44" s="114"/>
      <c r="AY44" s="114"/>
      <c r="AZ44" s="117"/>
    </row>
    <row r="45" spans="1:52" ht="19.5" x14ac:dyDescent="0.25">
      <c r="A45" s="51"/>
      <c r="B45" s="52"/>
      <c r="C45" s="52"/>
      <c r="D45" s="52"/>
      <c r="E45" s="52"/>
      <c r="F45" s="63"/>
      <c r="G45" s="63"/>
      <c r="H45" s="63"/>
      <c r="I45" s="63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38"/>
      <c r="Z45" s="38"/>
      <c r="AA45" s="119"/>
      <c r="AB45" s="114"/>
      <c r="AC45" s="114"/>
      <c r="AD45" s="114"/>
      <c r="AE45" s="114"/>
      <c r="AF45" s="114"/>
      <c r="AG45" s="114"/>
      <c r="AH45" s="114"/>
      <c r="AI45" s="114"/>
      <c r="AJ45" s="114"/>
      <c r="AK45" s="114"/>
      <c r="AL45" s="114"/>
      <c r="AM45" s="114"/>
      <c r="AN45" s="114"/>
      <c r="AO45" s="114"/>
      <c r="AP45" s="114"/>
      <c r="AQ45" s="114"/>
      <c r="AR45" s="114"/>
      <c r="AS45" s="114"/>
      <c r="AT45" s="114"/>
      <c r="AU45" s="114"/>
      <c r="AV45" s="114"/>
      <c r="AW45" s="114"/>
      <c r="AX45" s="114"/>
      <c r="AY45" s="124"/>
      <c r="AZ45" s="124"/>
    </row>
    <row r="46" spans="1:52" ht="19.5" x14ac:dyDescent="0.25">
      <c r="A46" s="51" t="s">
        <v>2</v>
      </c>
      <c r="B46" s="52"/>
      <c r="C46" s="52"/>
      <c r="D46" s="52"/>
      <c r="E46" s="52"/>
      <c r="F46" s="353">
        <v>8245.8649999999998</v>
      </c>
      <c r="G46" s="354"/>
      <c r="H46" s="354"/>
      <c r="I46" s="355"/>
      <c r="J46" s="53"/>
      <c r="K46" s="53"/>
      <c r="L46" s="53"/>
      <c r="M46" s="53"/>
      <c r="N46" s="52" t="s">
        <v>150</v>
      </c>
      <c r="O46" s="52"/>
      <c r="P46" s="64"/>
      <c r="Q46" s="64" t="s">
        <v>151</v>
      </c>
      <c r="R46" s="64"/>
      <c r="S46" s="53"/>
      <c r="T46" s="65"/>
      <c r="U46" s="65"/>
      <c r="V46" s="368">
        <v>70054125</v>
      </c>
      <c r="W46" s="369"/>
      <c r="X46" s="370"/>
      <c r="Y46" s="29"/>
      <c r="Z46" s="33"/>
      <c r="AA46" s="119"/>
      <c r="AB46" s="114"/>
      <c r="AC46" s="114"/>
      <c r="AD46" s="114"/>
      <c r="AE46" s="114"/>
      <c r="AF46" s="114"/>
      <c r="AG46" s="114"/>
      <c r="AH46" s="114"/>
      <c r="AI46" s="114"/>
      <c r="AJ46" s="114"/>
      <c r="AK46" s="114"/>
      <c r="AL46" s="114"/>
      <c r="AM46" s="114"/>
      <c r="AN46" s="114"/>
      <c r="AO46" s="114"/>
      <c r="AP46" s="114"/>
      <c r="AQ46" s="114"/>
      <c r="AR46" s="114"/>
      <c r="AS46" s="114"/>
      <c r="AT46" s="114"/>
      <c r="AU46" s="114"/>
      <c r="AV46" s="114"/>
      <c r="AW46" s="114"/>
      <c r="AX46" s="114"/>
      <c r="AY46" s="114"/>
      <c r="AZ46" s="117"/>
    </row>
    <row r="47" spans="1:52" ht="19.5" x14ac:dyDescent="0.25">
      <c r="A47" s="66"/>
      <c r="B47" s="53"/>
      <c r="C47" s="53"/>
      <c r="D47" s="53"/>
      <c r="E47" s="53"/>
      <c r="F47" s="67"/>
      <c r="G47" s="53"/>
      <c r="H47" s="53"/>
      <c r="I47" s="53"/>
      <c r="J47" s="53"/>
      <c r="K47" s="53"/>
      <c r="L47" s="53"/>
      <c r="M47" s="53"/>
      <c r="N47" s="53"/>
      <c r="O47" s="53"/>
      <c r="P47" s="64"/>
      <c r="Q47" s="64"/>
      <c r="R47" s="53"/>
      <c r="S47" s="53"/>
      <c r="T47" s="67"/>
      <c r="U47" s="67"/>
      <c r="V47" s="67"/>
      <c r="W47" s="53"/>
      <c r="X47" s="53"/>
      <c r="Y47" s="30"/>
      <c r="Z47" s="41"/>
      <c r="AA47" s="125"/>
      <c r="AB47" s="115"/>
      <c r="AC47" s="115"/>
      <c r="AD47" s="115"/>
      <c r="AE47" s="115"/>
      <c r="AF47" s="126"/>
      <c r="AG47" s="115"/>
      <c r="AH47" s="115"/>
      <c r="AI47" s="115"/>
      <c r="AJ47" s="115"/>
      <c r="AK47" s="115"/>
      <c r="AL47" s="115"/>
      <c r="AM47" s="115"/>
      <c r="AN47" s="115"/>
      <c r="AO47" s="115"/>
      <c r="AP47" s="124"/>
      <c r="AQ47" s="124"/>
      <c r="AR47" s="115"/>
      <c r="AS47" s="115"/>
      <c r="AT47" s="126"/>
      <c r="AU47" s="126"/>
      <c r="AV47" s="126"/>
      <c r="AW47" s="115"/>
      <c r="AX47" s="115"/>
      <c r="AY47" s="115"/>
      <c r="AZ47" s="127"/>
    </row>
    <row r="48" spans="1:52" ht="22.5" x14ac:dyDescent="0.25">
      <c r="A48" s="69" t="s">
        <v>21</v>
      </c>
      <c r="B48" s="70"/>
      <c r="C48" s="70"/>
      <c r="D48" s="70"/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1"/>
      <c r="R48" s="71"/>
      <c r="S48" s="71"/>
      <c r="T48" s="71"/>
      <c r="U48" s="71"/>
      <c r="V48" s="71"/>
      <c r="W48" s="71"/>
      <c r="X48" s="71"/>
      <c r="Y48" s="71"/>
      <c r="Z48" s="72"/>
      <c r="AA48" s="128"/>
      <c r="AB48" s="129"/>
      <c r="AC48" s="129"/>
      <c r="AD48" s="129"/>
      <c r="AE48" s="129"/>
      <c r="AF48" s="129"/>
      <c r="AG48" s="129"/>
      <c r="AH48" s="129"/>
      <c r="AI48" s="129"/>
      <c r="AJ48" s="129"/>
      <c r="AK48" s="129"/>
      <c r="AL48" s="129"/>
      <c r="AM48" s="129"/>
      <c r="AN48" s="129"/>
      <c r="AO48" s="129"/>
      <c r="AP48" s="129"/>
      <c r="AQ48" s="130"/>
      <c r="AR48" s="130"/>
      <c r="AS48" s="130"/>
      <c r="AT48" s="130"/>
      <c r="AU48" s="130"/>
      <c r="AV48" s="130"/>
      <c r="AW48" s="130"/>
      <c r="AX48" s="130"/>
      <c r="AY48" s="130"/>
      <c r="AZ48" s="131"/>
    </row>
    <row r="49" spans="1:52" ht="19.5" x14ac:dyDescent="0.25">
      <c r="A49" s="4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1"/>
      <c r="AA49" s="125"/>
      <c r="AB49" s="115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6"/>
    </row>
    <row r="50" spans="1:52" ht="19.5" x14ac:dyDescent="0.25">
      <c r="A50" s="59" t="s">
        <v>175</v>
      </c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74"/>
      <c r="AA50" s="125"/>
      <c r="AB50" s="115"/>
      <c r="AC50" s="115"/>
      <c r="AD50" s="115"/>
      <c r="AE50" s="115"/>
      <c r="AF50" s="115"/>
      <c r="AG50" s="115"/>
      <c r="AH50" s="115"/>
      <c r="AI50" s="115"/>
      <c r="AJ50" s="115"/>
      <c r="AK50" s="115"/>
      <c r="AL50" s="115"/>
      <c r="AM50" s="115"/>
      <c r="AN50" s="115"/>
      <c r="AO50" s="115"/>
      <c r="AP50" s="115"/>
      <c r="AQ50" s="115"/>
      <c r="AR50" s="115"/>
      <c r="AS50" s="115"/>
      <c r="AT50" s="115"/>
      <c r="AU50" s="115"/>
      <c r="AV50" s="115"/>
      <c r="AW50" s="115"/>
      <c r="AX50" s="115"/>
      <c r="AY50" s="115"/>
      <c r="AZ50" s="116"/>
    </row>
    <row r="51" spans="1:52" ht="19.5" x14ac:dyDescent="0.25">
      <c r="A51" s="59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74"/>
      <c r="AA51" s="125"/>
      <c r="AB51" s="115"/>
      <c r="AC51" s="115"/>
      <c r="AD51" s="115"/>
      <c r="AE51" s="115"/>
      <c r="AF51" s="115"/>
      <c r="AG51" s="115"/>
      <c r="AH51" s="115"/>
      <c r="AI51" s="115"/>
      <c r="AJ51" s="115"/>
      <c r="AK51" s="115"/>
      <c r="AL51" s="115"/>
      <c r="AM51" s="115"/>
      <c r="AN51" s="115"/>
      <c r="AO51" s="115"/>
      <c r="AP51" s="115"/>
      <c r="AQ51" s="115"/>
      <c r="AR51" s="115"/>
      <c r="AS51" s="115"/>
      <c r="AT51" s="115"/>
      <c r="AU51" s="115"/>
      <c r="AV51" s="115"/>
      <c r="AW51" s="115"/>
      <c r="AX51" s="115"/>
      <c r="AY51" s="115"/>
      <c r="AZ51" s="116"/>
    </row>
    <row r="52" spans="1:52" ht="19.5" x14ac:dyDescent="0.25">
      <c r="A52" s="75" t="s">
        <v>176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0"/>
      <c r="U52" s="50"/>
      <c r="V52" s="58"/>
      <c r="W52" s="50"/>
      <c r="X52" s="50"/>
      <c r="Y52" s="50"/>
      <c r="Z52" s="74"/>
      <c r="AA52" s="132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133"/>
      <c r="AN52" s="133"/>
      <c r="AO52" s="133"/>
      <c r="AP52" s="133"/>
      <c r="AQ52" s="133"/>
      <c r="AR52" s="133"/>
      <c r="AS52" s="133"/>
      <c r="AT52" s="115"/>
      <c r="AU52" s="115"/>
      <c r="AV52" s="133"/>
      <c r="AW52" s="115"/>
      <c r="AX52" s="115"/>
      <c r="AY52" s="115"/>
      <c r="AZ52" s="116"/>
    </row>
    <row r="53" spans="1:52" ht="19.5" x14ac:dyDescent="0.25">
      <c r="A53" s="75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0"/>
      <c r="U53" s="50"/>
      <c r="V53" s="58"/>
      <c r="W53" s="58"/>
      <c r="X53" s="58"/>
      <c r="Y53" s="58"/>
      <c r="Z53" s="50"/>
      <c r="AA53" s="132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133"/>
      <c r="AN53" s="133"/>
      <c r="AO53" s="133"/>
      <c r="AP53" s="133"/>
      <c r="AQ53" s="133"/>
      <c r="AR53" s="133"/>
      <c r="AS53" s="133"/>
      <c r="AT53" s="115"/>
      <c r="AU53" s="115"/>
      <c r="AV53" s="133"/>
      <c r="AW53" s="133"/>
      <c r="AX53" s="133"/>
      <c r="AY53" s="133"/>
      <c r="AZ53" s="115"/>
    </row>
    <row r="54" spans="1:52" ht="19.5" x14ac:dyDescent="0.25">
      <c r="A54" s="75" t="s">
        <v>177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0"/>
      <c r="U54" s="50"/>
      <c r="V54" s="58"/>
      <c r="W54" s="50"/>
      <c r="X54" s="50"/>
      <c r="Y54" s="50"/>
      <c r="Z54" s="74"/>
      <c r="AA54" s="132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133"/>
      <c r="AN54" s="133"/>
      <c r="AO54" s="133"/>
      <c r="AP54" s="133"/>
      <c r="AQ54" s="133"/>
      <c r="AR54" s="133"/>
      <c r="AS54" s="133"/>
      <c r="AT54" s="115"/>
      <c r="AU54" s="115"/>
      <c r="AV54" s="133"/>
      <c r="AW54" s="115"/>
      <c r="AX54" s="115"/>
      <c r="AY54" s="115"/>
      <c r="AZ54" s="116"/>
    </row>
    <row r="55" spans="1:52" ht="19.5" x14ac:dyDescent="0.25">
      <c r="A55" s="75"/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0"/>
      <c r="U55" s="50"/>
      <c r="V55" s="58"/>
      <c r="W55" s="50"/>
      <c r="X55" s="50"/>
      <c r="Y55" s="50"/>
      <c r="Z55" s="74"/>
      <c r="AA55" s="132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133"/>
      <c r="AN55" s="133"/>
      <c r="AO55" s="133"/>
      <c r="AP55" s="133"/>
      <c r="AQ55" s="133"/>
      <c r="AR55" s="133"/>
      <c r="AS55" s="133"/>
      <c r="AT55" s="115"/>
      <c r="AU55" s="115"/>
      <c r="AV55" s="133"/>
      <c r="AW55" s="115"/>
      <c r="AX55" s="115"/>
      <c r="AY55" s="115"/>
      <c r="AZ55" s="116"/>
    </row>
    <row r="56" spans="1:52" ht="19.5" x14ac:dyDescent="0.25">
      <c r="A56" s="75" t="s">
        <v>178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0"/>
      <c r="U56" s="50"/>
      <c r="V56" s="58"/>
      <c r="W56" s="50"/>
      <c r="X56" s="50"/>
      <c r="Y56" s="50"/>
      <c r="Z56" s="74"/>
      <c r="AA56" s="132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133"/>
      <c r="AN56" s="133"/>
      <c r="AO56" s="133"/>
      <c r="AP56" s="133"/>
      <c r="AQ56" s="133"/>
      <c r="AR56" s="133"/>
      <c r="AS56" s="133"/>
      <c r="AT56" s="115"/>
      <c r="AU56" s="115"/>
      <c r="AV56" s="133"/>
      <c r="AW56" s="115"/>
      <c r="AX56" s="115"/>
      <c r="AY56" s="115"/>
      <c r="AZ56" s="116"/>
    </row>
    <row r="57" spans="1:52" ht="19.5" x14ac:dyDescent="0.25">
      <c r="A57" s="59"/>
      <c r="B57" s="50"/>
      <c r="C57" s="50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74"/>
      <c r="AA57" s="125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  <c r="AZ57" s="116"/>
    </row>
    <row r="58" spans="1:52" ht="22.5" x14ac:dyDescent="0.25">
      <c r="A58" s="68" t="s">
        <v>121</v>
      </c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3"/>
      <c r="R58" s="43"/>
      <c r="S58" s="43"/>
      <c r="T58" s="43"/>
      <c r="U58" s="43"/>
      <c r="V58" s="43"/>
      <c r="W58" s="43"/>
      <c r="X58" s="43"/>
      <c r="Y58" s="43"/>
      <c r="Z58" s="44"/>
      <c r="AA58" s="128"/>
      <c r="AB58" s="129"/>
      <c r="AC58" s="129"/>
      <c r="AD58" s="129"/>
      <c r="AE58" s="129"/>
      <c r="AF58" s="129"/>
      <c r="AG58" s="129"/>
      <c r="AH58" s="129"/>
      <c r="AI58" s="129"/>
      <c r="AJ58" s="129"/>
      <c r="AK58" s="129"/>
      <c r="AL58" s="129"/>
      <c r="AM58" s="129"/>
      <c r="AN58" s="129"/>
      <c r="AO58" s="129"/>
      <c r="AP58" s="129"/>
      <c r="AQ58" s="130"/>
      <c r="AR58" s="130"/>
      <c r="AS58" s="130"/>
      <c r="AT58" s="130"/>
      <c r="AU58" s="130"/>
      <c r="AV58" s="130"/>
      <c r="AW58" s="130"/>
      <c r="AX58" s="130"/>
      <c r="AY58" s="130"/>
      <c r="AZ58" s="131"/>
    </row>
    <row r="59" spans="1:52" ht="19.5" x14ac:dyDescent="0.25">
      <c r="A59" s="4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1"/>
      <c r="AA59" s="125"/>
      <c r="AB59" s="115"/>
      <c r="AC59" s="115"/>
      <c r="AD59" s="115"/>
      <c r="AE59" s="115"/>
      <c r="AF59" s="115"/>
      <c r="AG59" s="115"/>
      <c r="AH59" s="115"/>
      <c r="AI59" s="115"/>
      <c r="AJ59" s="115"/>
      <c r="AK59" s="115"/>
      <c r="AL59" s="115"/>
      <c r="AM59" s="115"/>
      <c r="AN59" s="115"/>
      <c r="AO59" s="115"/>
      <c r="AP59" s="115"/>
      <c r="AQ59" s="115"/>
      <c r="AR59" s="115"/>
      <c r="AS59" s="115"/>
      <c r="AT59" s="115"/>
      <c r="AU59" s="115"/>
      <c r="AV59" s="115"/>
      <c r="AW59" s="115"/>
      <c r="AX59" s="115"/>
      <c r="AY59" s="115"/>
      <c r="AZ59" s="116"/>
    </row>
    <row r="60" spans="1:52" ht="19.5" x14ac:dyDescent="0.25">
      <c r="A60" s="103" t="s">
        <v>119</v>
      </c>
      <c r="B60" s="104"/>
      <c r="C60" s="104"/>
      <c r="D60" s="105"/>
      <c r="E60" s="105"/>
      <c r="F60" s="104"/>
      <c r="G60" s="104"/>
      <c r="H60" s="104"/>
      <c r="I60" s="104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50"/>
      <c r="W60" s="105"/>
      <c r="X60" s="105"/>
      <c r="Y60" s="105"/>
      <c r="Z60" s="46"/>
      <c r="AA60" s="119"/>
      <c r="AB60" s="134"/>
      <c r="AC60" s="134"/>
      <c r="AD60" s="114"/>
      <c r="AE60" s="114"/>
      <c r="AF60" s="134"/>
      <c r="AG60" s="134"/>
      <c r="AH60" s="134"/>
      <c r="AI60" s="134"/>
      <c r="AJ60" s="114"/>
      <c r="AK60" s="114"/>
      <c r="AL60" s="114"/>
      <c r="AM60" s="114"/>
      <c r="AN60" s="114"/>
      <c r="AO60" s="114"/>
      <c r="AP60" s="114"/>
      <c r="AQ60" s="114"/>
      <c r="AR60" s="114"/>
      <c r="AS60" s="114"/>
      <c r="AT60" s="114"/>
      <c r="AU60" s="114"/>
      <c r="AV60" s="115"/>
      <c r="AW60" s="114"/>
      <c r="AX60" s="114"/>
      <c r="AY60" s="114"/>
      <c r="AZ60" s="117"/>
    </row>
    <row r="61" spans="1:52" ht="19.5" x14ac:dyDescent="0.25">
      <c r="A61" s="103"/>
      <c r="B61" s="104"/>
      <c r="C61" s="104"/>
      <c r="D61" s="105"/>
      <c r="E61" s="105"/>
      <c r="F61" s="104"/>
      <c r="G61" s="104"/>
      <c r="H61" s="104"/>
      <c r="I61" s="104"/>
      <c r="J61" s="105"/>
      <c r="K61" s="105"/>
      <c r="L61" s="105"/>
      <c r="M61" s="105"/>
      <c r="N61" s="105"/>
      <c r="O61" s="105"/>
      <c r="P61" s="105"/>
      <c r="Q61" s="105"/>
      <c r="R61" s="105"/>
      <c r="S61" s="105"/>
      <c r="T61" s="105"/>
      <c r="U61" s="105"/>
      <c r="V61" s="50"/>
      <c r="W61" s="105"/>
      <c r="X61" s="50"/>
      <c r="Y61" s="105"/>
      <c r="Z61" s="46"/>
      <c r="AA61" s="119"/>
      <c r="AB61" s="134"/>
      <c r="AC61" s="134"/>
      <c r="AD61" s="114"/>
      <c r="AE61" s="114"/>
      <c r="AF61" s="134"/>
      <c r="AG61" s="134"/>
      <c r="AH61" s="134"/>
      <c r="AI61" s="13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5"/>
      <c r="AW61" s="114"/>
      <c r="AX61" s="115"/>
      <c r="AY61" s="114"/>
      <c r="AZ61" s="117"/>
    </row>
    <row r="62" spans="1:52" ht="19.5" x14ac:dyDescent="0.25">
      <c r="A62" s="59" t="s">
        <v>120</v>
      </c>
      <c r="B62" s="50"/>
      <c r="C62" s="50"/>
      <c r="D62" s="50"/>
      <c r="E62" s="105"/>
      <c r="F62" s="105"/>
      <c r="G62" s="105"/>
      <c r="H62" s="356" t="s">
        <v>138</v>
      </c>
      <c r="I62" s="357"/>
      <c r="J62" s="357"/>
      <c r="K62" s="357"/>
      <c r="L62" s="358"/>
      <c r="M62" s="358"/>
      <c r="N62" s="358"/>
      <c r="O62" s="358"/>
      <c r="P62" s="358"/>
      <c r="Q62" s="358"/>
      <c r="R62" s="358"/>
      <c r="S62" s="358"/>
      <c r="T62" s="359"/>
      <c r="U62" s="105"/>
      <c r="V62" s="50"/>
      <c r="W62" s="105"/>
      <c r="X62" s="50"/>
      <c r="Y62" s="105"/>
      <c r="Z62" s="46"/>
      <c r="AA62" s="125"/>
      <c r="AB62" s="115"/>
      <c r="AC62" s="115"/>
      <c r="AD62" s="115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5"/>
      <c r="AY62" s="114"/>
      <c r="AZ62" s="117"/>
    </row>
    <row r="63" spans="1:52" ht="19.5" x14ac:dyDescent="0.25">
      <c r="A63" s="59"/>
      <c r="B63" s="50"/>
      <c r="C63" s="50"/>
      <c r="D63" s="50"/>
      <c r="E63" s="50"/>
      <c r="F63" s="50"/>
      <c r="G63" s="50"/>
      <c r="H63" s="106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73"/>
      <c r="AA63" s="125"/>
      <c r="AB63" s="115"/>
      <c r="AC63" s="115"/>
      <c r="AD63" s="115"/>
      <c r="AE63" s="115"/>
      <c r="AF63" s="115"/>
      <c r="AG63" s="115"/>
      <c r="AH63" s="126"/>
      <c r="AI63" s="115"/>
      <c r="AJ63" s="115"/>
      <c r="AK63" s="115"/>
      <c r="AL63" s="115"/>
      <c r="AM63" s="115"/>
      <c r="AN63" s="115"/>
      <c r="AO63" s="115"/>
      <c r="AP63" s="115"/>
      <c r="AQ63" s="115"/>
      <c r="AR63" s="115"/>
      <c r="AS63" s="115"/>
      <c r="AT63" s="115"/>
      <c r="AU63" s="115"/>
      <c r="AV63" s="115"/>
      <c r="AW63" s="115"/>
      <c r="AX63" s="115"/>
      <c r="AY63" s="115"/>
      <c r="AZ63" s="116"/>
    </row>
    <row r="64" spans="1:52" ht="19.5" x14ac:dyDescent="0.25">
      <c r="A64" s="59" t="s">
        <v>137</v>
      </c>
      <c r="B64" s="50"/>
      <c r="C64" s="50"/>
      <c r="D64" s="50"/>
      <c r="E64" s="105"/>
      <c r="F64" s="105"/>
      <c r="G64" s="105"/>
      <c r="H64" s="50"/>
      <c r="I64" s="50"/>
      <c r="J64" s="50"/>
      <c r="K64" s="105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47"/>
      <c r="AA64" s="125"/>
      <c r="AB64" s="115"/>
      <c r="AC64" s="115"/>
      <c r="AD64" s="115"/>
      <c r="AE64" s="114"/>
      <c r="AF64" s="114"/>
      <c r="AG64" s="114"/>
      <c r="AH64" s="115"/>
      <c r="AI64" s="115"/>
      <c r="AJ64" s="115"/>
      <c r="AK64" s="114"/>
      <c r="AL64" s="115"/>
      <c r="AM64" s="115"/>
      <c r="AN64" s="115"/>
      <c r="AO64" s="115"/>
      <c r="AP64" s="115"/>
      <c r="AQ64" s="115"/>
      <c r="AR64" s="115"/>
      <c r="AS64" s="115"/>
      <c r="AT64" s="115"/>
      <c r="AU64" s="115"/>
      <c r="AV64" s="115"/>
      <c r="AW64" s="115"/>
      <c r="AX64" s="115"/>
      <c r="AY64" s="115"/>
      <c r="AZ64" s="115"/>
    </row>
    <row r="65" spans="1:52" ht="22.5" x14ac:dyDescent="0.25">
      <c r="A65" s="69" t="s">
        <v>179</v>
      </c>
      <c r="B65" s="42"/>
      <c r="C65" s="42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3"/>
      <c r="R65" s="43"/>
      <c r="S65" s="43"/>
      <c r="T65" s="43"/>
      <c r="U65" s="43"/>
      <c r="V65" s="43"/>
      <c r="W65" s="43"/>
      <c r="X65" s="43"/>
      <c r="Y65" s="43"/>
      <c r="Z65" s="44"/>
      <c r="AA65" s="128"/>
      <c r="AB65" s="129"/>
      <c r="AC65" s="129"/>
      <c r="AD65" s="129"/>
      <c r="AE65" s="129"/>
      <c r="AF65" s="129"/>
      <c r="AG65" s="129"/>
      <c r="AH65" s="129"/>
      <c r="AI65" s="129"/>
      <c r="AJ65" s="129"/>
      <c r="AK65" s="129"/>
      <c r="AL65" s="129"/>
      <c r="AM65" s="129"/>
      <c r="AN65" s="129"/>
      <c r="AO65" s="129"/>
      <c r="AP65" s="129"/>
      <c r="AQ65" s="130"/>
      <c r="AR65" s="130"/>
      <c r="AS65" s="130"/>
      <c r="AT65" s="130"/>
      <c r="AU65" s="130"/>
      <c r="AV65" s="130"/>
      <c r="AW65" s="130"/>
      <c r="AX65" s="130"/>
      <c r="AY65" s="130"/>
      <c r="AZ65" s="131"/>
    </row>
    <row r="66" spans="1:52" ht="15.6" customHeight="1" x14ac:dyDescent="0.25">
      <c r="A66" s="76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8"/>
      <c r="P66" s="77"/>
      <c r="Q66" s="78"/>
      <c r="R66" s="77"/>
      <c r="S66" s="78"/>
      <c r="T66" s="77"/>
      <c r="U66" s="78"/>
      <c r="V66" s="77"/>
      <c r="W66" s="77"/>
      <c r="X66" s="77"/>
      <c r="Y66" s="77"/>
      <c r="Z66" s="79"/>
      <c r="AA66" s="135"/>
      <c r="AB66" s="135"/>
      <c r="AC66" s="135"/>
      <c r="AD66" s="135"/>
      <c r="AE66" s="135"/>
      <c r="AF66" s="135"/>
      <c r="AG66" s="135"/>
      <c r="AH66" s="135"/>
      <c r="AI66" s="135"/>
      <c r="AJ66" s="135"/>
      <c r="AK66" s="135"/>
      <c r="AL66" s="135"/>
      <c r="AM66" s="135"/>
      <c r="AN66" s="135"/>
      <c r="AO66" s="135"/>
      <c r="AP66" s="135"/>
      <c r="AQ66" s="135"/>
      <c r="AR66" s="135"/>
      <c r="AS66" s="135"/>
      <c r="AT66" s="135"/>
      <c r="AU66" s="135"/>
      <c r="AV66" s="135"/>
      <c r="AW66" s="135"/>
      <c r="AX66" s="135"/>
      <c r="AY66" s="135"/>
      <c r="AZ66" s="135"/>
    </row>
    <row r="67" spans="1:52" ht="19.5" customHeight="1" x14ac:dyDescent="0.25">
      <c r="A67" s="76"/>
      <c r="B67" s="77" t="s">
        <v>180</v>
      </c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80"/>
      <c r="N67" s="80"/>
      <c r="O67" s="80"/>
      <c r="P67" s="374" t="s">
        <v>141</v>
      </c>
      <c r="Q67" s="374"/>
      <c r="R67" s="374"/>
      <c r="S67" s="374"/>
      <c r="T67" s="374"/>
      <c r="U67" s="374"/>
      <c r="V67" s="375"/>
      <c r="W67" s="81"/>
      <c r="X67" s="77" t="s">
        <v>113</v>
      </c>
      <c r="Y67" s="77"/>
      <c r="Z67" s="79"/>
      <c r="AA67" s="136"/>
      <c r="AB67" s="135"/>
      <c r="AC67" s="135"/>
      <c r="AD67" s="135"/>
      <c r="AE67" s="135"/>
      <c r="AF67" s="135"/>
      <c r="AG67" s="135"/>
      <c r="AH67" s="135"/>
      <c r="AI67" s="135"/>
      <c r="AJ67" s="135"/>
      <c r="AK67" s="135"/>
      <c r="AL67" s="135"/>
      <c r="AM67" s="135"/>
      <c r="AN67" s="135"/>
      <c r="AO67" s="135"/>
      <c r="AP67" s="135"/>
      <c r="AQ67" s="135"/>
      <c r="AR67" s="135"/>
      <c r="AS67" s="135"/>
      <c r="AT67" s="135"/>
      <c r="AU67" s="135"/>
      <c r="AV67" s="135"/>
      <c r="AW67" s="135"/>
      <c r="AX67" s="135"/>
      <c r="AY67" s="135"/>
      <c r="AZ67" s="135"/>
    </row>
    <row r="68" spans="1:52" ht="19.5" x14ac:dyDescent="0.25">
      <c r="A68" s="76"/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82"/>
      <c r="Q68" s="78"/>
      <c r="R68" s="78"/>
      <c r="S68" s="78"/>
      <c r="T68" s="78"/>
      <c r="U68" s="78"/>
      <c r="V68" s="77"/>
      <c r="W68" s="77"/>
      <c r="X68" s="77"/>
      <c r="Y68" s="77"/>
      <c r="Z68" s="79"/>
      <c r="AA68" s="119"/>
      <c r="AB68" s="114"/>
      <c r="AC68" s="114"/>
      <c r="AD68" s="114"/>
      <c r="AE68" s="114"/>
      <c r="AF68" s="114"/>
      <c r="AG68" s="114"/>
      <c r="AH68" s="114"/>
      <c r="AI68" s="114"/>
      <c r="AJ68" s="114"/>
      <c r="AK68" s="114"/>
      <c r="AL68" s="114"/>
      <c r="AM68" s="114"/>
      <c r="AN68" s="114"/>
      <c r="AO68" s="114"/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</row>
    <row r="69" spans="1:52" ht="19.5" x14ac:dyDescent="0.25">
      <c r="A69" s="76"/>
      <c r="B69" s="77" t="s">
        <v>181</v>
      </c>
      <c r="C69" s="77"/>
      <c r="D69" s="77"/>
      <c r="E69" s="77"/>
      <c r="F69" s="77"/>
      <c r="G69" s="77"/>
      <c r="H69" s="77"/>
      <c r="I69" s="77"/>
      <c r="J69" s="77"/>
      <c r="K69" s="77"/>
      <c r="L69" s="77"/>
      <c r="M69" s="77"/>
      <c r="N69" s="77"/>
      <c r="O69" s="77"/>
      <c r="P69" s="374" t="s">
        <v>171</v>
      </c>
      <c r="Q69" s="374"/>
      <c r="R69" s="374"/>
      <c r="S69" s="374"/>
      <c r="T69" s="374"/>
      <c r="U69" s="374"/>
      <c r="V69" s="375"/>
      <c r="W69" s="83">
        <v>2.89</v>
      </c>
      <c r="X69" s="77" t="s">
        <v>160</v>
      </c>
      <c r="Y69" s="77"/>
      <c r="Z69" s="79"/>
      <c r="AA69" s="136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114"/>
      <c r="AM69" s="114"/>
      <c r="AN69" s="114"/>
      <c r="AO69" s="114"/>
      <c r="AP69" s="114"/>
      <c r="AQ69" s="114"/>
      <c r="AR69" s="114"/>
      <c r="AS69" s="114"/>
      <c r="AT69" s="114"/>
      <c r="AU69" s="114"/>
      <c r="AV69" s="114"/>
      <c r="AW69" s="114"/>
      <c r="AX69" s="114"/>
      <c r="AY69" s="114"/>
      <c r="AZ69" s="114"/>
    </row>
    <row r="70" spans="1:52" ht="19.5" x14ac:dyDescent="0.25">
      <c r="A70" s="76"/>
      <c r="B70" s="77"/>
      <c r="C70" s="77"/>
      <c r="D70" s="77"/>
      <c r="E70" s="77"/>
      <c r="F70" s="77"/>
      <c r="G70" s="77"/>
      <c r="H70" s="77"/>
      <c r="I70" s="77"/>
      <c r="J70" s="77"/>
      <c r="K70" s="77"/>
      <c r="L70" s="77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9"/>
      <c r="AA70" s="119"/>
      <c r="AB70" s="114"/>
      <c r="AC70" s="114"/>
      <c r="AD70" s="114"/>
      <c r="AE70" s="114"/>
      <c r="AF70" s="114"/>
      <c r="AG70" s="114"/>
      <c r="AH70" s="114"/>
      <c r="AI70" s="114"/>
      <c r="AJ70" s="114"/>
      <c r="AK70" s="114"/>
      <c r="AL70" s="114"/>
      <c r="AM70" s="114"/>
      <c r="AN70" s="114"/>
      <c r="AO70" s="114"/>
      <c r="AP70" s="114"/>
      <c r="AQ70" s="114"/>
      <c r="AR70" s="114"/>
      <c r="AS70" s="114"/>
      <c r="AT70" s="114"/>
      <c r="AU70" s="114"/>
      <c r="AV70" s="114"/>
      <c r="AW70" s="114"/>
      <c r="AX70" s="114"/>
      <c r="AY70" s="114"/>
      <c r="AZ70" s="114"/>
    </row>
    <row r="71" spans="1:52" ht="19.5" x14ac:dyDescent="0.25">
      <c r="A71" s="76"/>
      <c r="B71" s="84" t="s">
        <v>156</v>
      </c>
      <c r="C71" s="77"/>
      <c r="D71" s="77"/>
      <c r="E71" s="77"/>
      <c r="F71" s="77"/>
      <c r="G71" s="77"/>
      <c r="H71" s="77"/>
      <c r="I71" s="77"/>
      <c r="J71" s="77"/>
      <c r="K71" s="77"/>
      <c r="L71" s="77"/>
      <c r="M71" s="77"/>
      <c r="N71" s="77"/>
      <c r="O71" s="77"/>
      <c r="P71" s="77"/>
      <c r="Q71" s="77"/>
      <c r="R71" s="77"/>
      <c r="S71" s="77"/>
      <c r="T71" s="77"/>
      <c r="U71" s="78"/>
      <c r="V71" s="77"/>
      <c r="W71" s="77"/>
      <c r="X71" s="77"/>
      <c r="Y71" s="77"/>
      <c r="Z71" s="79"/>
      <c r="AA71" s="119"/>
      <c r="AB71" s="137"/>
      <c r="AC71" s="114"/>
      <c r="AD71" s="114"/>
      <c r="AE71" s="114"/>
      <c r="AF71" s="114"/>
      <c r="AG71" s="114"/>
      <c r="AH71" s="114"/>
      <c r="AI71" s="114"/>
      <c r="AJ71" s="114"/>
      <c r="AK71" s="114"/>
      <c r="AL71" s="114"/>
      <c r="AM71" s="114"/>
      <c r="AN71" s="114"/>
      <c r="AO71" s="114"/>
      <c r="AP71" s="114"/>
      <c r="AQ71" s="114"/>
      <c r="AR71" s="114"/>
      <c r="AS71" s="114"/>
      <c r="AT71" s="114"/>
      <c r="AU71" s="114"/>
      <c r="AV71" s="114"/>
      <c r="AW71" s="114"/>
      <c r="AX71" s="114"/>
      <c r="AY71" s="114"/>
      <c r="AZ71" s="114"/>
    </row>
    <row r="72" spans="1:52" ht="19.5" x14ac:dyDescent="0.25">
      <c r="A72" s="85"/>
      <c r="B72" s="77"/>
      <c r="C72" s="77"/>
      <c r="D72" s="77"/>
      <c r="E72" s="77"/>
      <c r="F72" s="77"/>
      <c r="G72" s="86" t="s">
        <v>3</v>
      </c>
      <c r="H72" s="86"/>
      <c r="I72" s="86" t="s">
        <v>108</v>
      </c>
      <c r="J72" s="86"/>
      <c r="K72" s="86" t="s">
        <v>5</v>
      </c>
      <c r="L72" s="86"/>
      <c r="M72" s="86" t="s">
        <v>6</v>
      </c>
      <c r="N72" s="86"/>
      <c r="O72" s="86" t="s">
        <v>7</v>
      </c>
      <c r="P72" s="86"/>
      <c r="Q72" s="86" t="s">
        <v>9</v>
      </c>
      <c r="R72" s="86"/>
      <c r="S72" s="86" t="s">
        <v>10</v>
      </c>
      <c r="T72" s="86"/>
      <c r="U72" s="86" t="s">
        <v>11</v>
      </c>
      <c r="V72" s="87"/>
      <c r="W72" s="86" t="s">
        <v>109</v>
      </c>
      <c r="X72" s="86"/>
      <c r="Y72" s="86"/>
      <c r="Z72" s="79"/>
      <c r="AA72" s="138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</row>
    <row r="73" spans="1:52" ht="19.5" x14ac:dyDescent="0.25">
      <c r="A73" s="85"/>
      <c r="B73" s="77"/>
      <c r="C73" s="77"/>
      <c r="D73" s="77"/>
      <c r="E73" s="77"/>
      <c r="F73" s="77"/>
      <c r="G73" s="86"/>
      <c r="H73" s="86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7"/>
      <c r="W73" s="86"/>
      <c r="X73" s="86"/>
      <c r="Y73" s="86"/>
      <c r="Z73" s="79"/>
      <c r="AA73" s="138"/>
      <c r="AB73" s="114"/>
      <c r="AC73" s="114"/>
      <c r="AD73" s="114"/>
      <c r="AE73" s="114"/>
      <c r="AF73" s="114"/>
      <c r="AG73" s="114"/>
      <c r="AH73" s="114"/>
      <c r="AI73" s="114"/>
      <c r="AJ73" s="114"/>
      <c r="AK73" s="114"/>
      <c r="AL73" s="114"/>
      <c r="AM73" s="114"/>
      <c r="AN73" s="114"/>
      <c r="AO73" s="114"/>
      <c r="AP73" s="114"/>
      <c r="AQ73" s="114"/>
      <c r="AR73" s="114"/>
      <c r="AS73" s="114"/>
      <c r="AT73" s="114"/>
      <c r="AU73" s="114"/>
      <c r="AV73" s="114"/>
      <c r="AW73" s="114"/>
      <c r="AX73" s="114"/>
      <c r="AY73" s="114"/>
      <c r="AZ73" s="114"/>
    </row>
    <row r="74" spans="1:52" ht="19.5" customHeight="1" x14ac:dyDescent="0.25">
      <c r="A74" s="76"/>
      <c r="B74" s="77" t="s">
        <v>182</v>
      </c>
      <c r="C74" s="77"/>
      <c r="D74" s="77"/>
      <c r="E74" s="77"/>
      <c r="F74" s="77"/>
      <c r="G74" s="88">
        <v>1.5</v>
      </c>
      <c r="H74" s="89"/>
      <c r="I74" s="88"/>
      <c r="J74" s="89"/>
      <c r="K74" s="88"/>
      <c r="L74" s="89"/>
      <c r="M74" s="88">
        <v>0.5</v>
      </c>
      <c r="N74" s="89"/>
      <c r="O74" s="88"/>
      <c r="P74" s="86"/>
      <c r="Q74" s="88"/>
      <c r="R74" s="86"/>
      <c r="S74" s="88"/>
      <c r="T74" s="86"/>
      <c r="U74" s="88"/>
      <c r="V74" s="89"/>
      <c r="W74" s="360">
        <f>IF(AND(ISBLANK(G74),ISBLANK(G76),ISBLANK(I74),ISBLANK(K76),ISBLANK(M74),ISBLANK(M76),ISBLANK(O74),ISBLANK(O76),ISBLANK(Q74),ISBLANK(S74),ISBLANK(U74)),"",G74+G76+I74+K76+K74+M74+M76+O74+O76-Q74-S74-U74)</f>
        <v>2.89</v>
      </c>
      <c r="X74" s="361"/>
      <c r="Y74" s="342" t="s">
        <v>183</v>
      </c>
      <c r="Z74" s="343"/>
      <c r="AA74" s="119"/>
      <c r="AB74" s="114"/>
      <c r="AC74" s="114"/>
      <c r="AD74" s="114"/>
      <c r="AE74" s="114"/>
      <c r="AF74" s="114"/>
      <c r="AG74" s="114"/>
      <c r="AH74" s="114"/>
      <c r="AI74" s="114"/>
      <c r="AJ74" s="114"/>
      <c r="AK74" s="114"/>
      <c r="AL74" s="114"/>
      <c r="AM74" s="114"/>
      <c r="AN74" s="114"/>
      <c r="AO74" s="114"/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</row>
    <row r="75" spans="1:52" ht="19.5" customHeight="1" x14ac:dyDescent="0.25">
      <c r="A75" s="76"/>
      <c r="B75" s="77"/>
      <c r="C75" s="77"/>
      <c r="D75" s="77"/>
      <c r="E75" s="77"/>
      <c r="F75" s="77"/>
      <c r="G75" s="77"/>
      <c r="H75" s="113" t="s">
        <v>4</v>
      </c>
      <c r="I75" s="78"/>
      <c r="J75" s="113" t="s">
        <v>4</v>
      </c>
      <c r="K75" s="78"/>
      <c r="L75" s="113" t="s">
        <v>4</v>
      </c>
      <c r="M75" s="78"/>
      <c r="N75" s="113" t="s">
        <v>4</v>
      </c>
      <c r="O75" s="78"/>
      <c r="P75" s="113" t="s">
        <v>8</v>
      </c>
      <c r="Q75" s="78"/>
      <c r="R75" s="113" t="s">
        <v>8</v>
      </c>
      <c r="S75" s="78"/>
      <c r="T75" s="113" t="s">
        <v>8</v>
      </c>
      <c r="U75" s="78"/>
      <c r="V75" s="113" t="s">
        <v>12</v>
      </c>
      <c r="W75" s="362"/>
      <c r="X75" s="363"/>
      <c r="Y75" s="344"/>
      <c r="Z75" s="343"/>
      <c r="AA75" s="119"/>
      <c r="AB75" s="114"/>
      <c r="AC75" s="114"/>
      <c r="AD75" s="114"/>
      <c r="AE75" s="114"/>
      <c r="AF75" s="114"/>
      <c r="AG75" s="114"/>
      <c r="AH75" s="114"/>
      <c r="AI75" s="114"/>
      <c r="AJ75" s="114"/>
      <c r="AK75" s="114"/>
      <c r="AL75" s="114"/>
      <c r="AM75" s="114"/>
      <c r="AN75" s="114"/>
      <c r="AO75" s="114"/>
      <c r="AP75" s="114"/>
      <c r="AQ75" s="114"/>
      <c r="AR75" s="114"/>
      <c r="AS75" s="114"/>
      <c r="AT75" s="114"/>
      <c r="AU75" s="114"/>
      <c r="AV75" s="114"/>
      <c r="AW75" s="114"/>
      <c r="AX75" s="114"/>
      <c r="AY75" s="114"/>
      <c r="AZ75" s="114"/>
    </row>
    <row r="76" spans="1:52" ht="19.5" customHeight="1" x14ac:dyDescent="0.25">
      <c r="A76" s="76"/>
      <c r="B76" s="90" t="s">
        <v>158</v>
      </c>
      <c r="C76" s="77"/>
      <c r="D76" s="77"/>
      <c r="E76" s="77"/>
      <c r="F76" s="77"/>
      <c r="G76" s="91"/>
      <c r="H76" s="77"/>
      <c r="I76" s="77"/>
      <c r="J76" s="77"/>
      <c r="K76" s="91">
        <v>0.89</v>
      </c>
      <c r="L76" s="77"/>
      <c r="M76" s="91"/>
      <c r="N76" s="77"/>
      <c r="O76" s="91"/>
      <c r="P76" s="77"/>
      <c r="Q76" s="77"/>
      <c r="R76" s="77"/>
      <c r="S76" s="77"/>
      <c r="T76" s="77"/>
      <c r="U76" s="78"/>
      <c r="V76" s="77"/>
      <c r="W76" s="364"/>
      <c r="X76" s="365"/>
      <c r="Y76" s="344"/>
      <c r="Z76" s="343"/>
      <c r="AA76" s="119"/>
      <c r="AB76" s="139"/>
      <c r="AC76" s="114"/>
      <c r="AD76" s="114"/>
      <c r="AE76" s="114"/>
      <c r="AF76" s="114"/>
      <c r="AG76" s="114"/>
      <c r="AH76" s="114"/>
      <c r="AI76" s="114"/>
      <c r="AJ76" s="114"/>
      <c r="AK76" s="114"/>
      <c r="AL76" s="114"/>
      <c r="AM76" s="114"/>
      <c r="AN76" s="114"/>
      <c r="AO76" s="114"/>
      <c r="AP76" s="114"/>
      <c r="AQ76" s="114"/>
      <c r="AR76" s="114"/>
      <c r="AS76" s="114"/>
      <c r="AT76" s="114"/>
      <c r="AU76" s="114"/>
      <c r="AV76" s="114"/>
      <c r="AW76" s="114"/>
      <c r="AX76" s="114"/>
      <c r="AY76" s="114"/>
      <c r="AZ76" s="114"/>
    </row>
    <row r="77" spans="1:52" ht="19.5" x14ac:dyDescent="0.25">
      <c r="A77" s="76"/>
      <c r="B77" s="77"/>
      <c r="C77" s="77"/>
      <c r="D77" s="77"/>
      <c r="E77" s="77"/>
      <c r="F77" s="77"/>
      <c r="G77" s="92"/>
      <c r="H77" s="77"/>
      <c r="I77" s="77"/>
      <c r="J77" s="77"/>
      <c r="K77" s="92"/>
      <c r="L77" s="77"/>
      <c r="M77" s="92"/>
      <c r="N77" s="77"/>
      <c r="O77" s="92"/>
      <c r="P77" s="77"/>
      <c r="Q77" s="77"/>
      <c r="R77" s="77"/>
      <c r="S77" s="77"/>
      <c r="T77" s="77"/>
      <c r="U77" s="78"/>
      <c r="V77" s="77"/>
      <c r="W77" s="93"/>
      <c r="X77" s="93"/>
      <c r="Y77" s="94">
        <v>2</v>
      </c>
      <c r="Z77" s="79"/>
      <c r="AA77" s="119"/>
      <c r="AB77" s="114"/>
      <c r="AC77" s="114"/>
      <c r="AD77" s="114"/>
      <c r="AE77" s="114"/>
      <c r="AF77" s="114"/>
      <c r="AG77" s="114"/>
      <c r="AH77" s="114"/>
      <c r="AI77" s="114"/>
      <c r="AJ77" s="114"/>
      <c r="AK77" s="114"/>
      <c r="AL77" s="114"/>
      <c r="AM77" s="114"/>
      <c r="AN77" s="114"/>
      <c r="AO77" s="114"/>
      <c r="AP77" s="114"/>
      <c r="AQ77" s="114"/>
      <c r="AR77" s="114"/>
      <c r="AS77" s="114"/>
      <c r="AT77" s="114"/>
      <c r="AU77" s="114"/>
      <c r="AV77" s="114"/>
      <c r="AW77" s="114"/>
      <c r="AX77" s="114"/>
      <c r="AY77" s="114"/>
      <c r="AZ77" s="114"/>
    </row>
    <row r="78" spans="1:52" ht="19.5" x14ac:dyDescent="0.25">
      <c r="A78" s="95" t="s">
        <v>184</v>
      </c>
      <c r="B78" s="77"/>
      <c r="C78" s="77"/>
      <c r="D78" s="77"/>
      <c r="E78" s="77"/>
      <c r="F78" s="77"/>
      <c r="G78" s="77"/>
      <c r="H78" s="77"/>
      <c r="I78" s="77"/>
      <c r="J78" s="77"/>
      <c r="K78" s="77"/>
      <c r="L78" s="77"/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9"/>
      <c r="AA78" s="140"/>
      <c r="AB78" s="114"/>
      <c r="AC78" s="114"/>
      <c r="AD78" s="114"/>
      <c r="AE78" s="114"/>
      <c r="AF78" s="114"/>
      <c r="AG78" s="114"/>
      <c r="AH78" s="114"/>
      <c r="AI78" s="114"/>
      <c r="AJ78" s="114"/>
      <c r="AK78" s="114"/>
      <c r="AL78" s="114"/>
      <c r="AM78" s="114"/>
      <c r="AN78" s="114"/>
      <c r="AO78" s="114"/>
      <c r="AP78" s="114"/>
      <c r="AQ78" s="114"/>
      <c r="AR78" s="114"/>
      <c r="AS78" s="114"/>
      <c r="AT78" s="114"/>
      <c r="AU78" s="114"/>
      <c r="AV78" s="114"/>
      <c r="AW78" s="114"/>
      <c r="AX78" s="114"/>
      <c r="AY78" s="114"/>
      <c r="AZ78" s="114"/>
    </row>
    <row r="79" spans="1:52" ht="19.5" x14ac:dyDescent="0.25">
      <c r="A79" s="76"/>
      <c r="B79" s="77"/>
      <c r="C79" s="77"/>
      <c r="D79" s="77"/>
      <c r="E79" s="77"/>
      <c r="F79" s="77"/>
      <c r="G79" s="77"/>
      <c r="H79" s="77"/>
      <c r="I79" s="77"/>
      <c r="J79" s="77"/>
      <c r="K79" s="77"/>
      <c r="L79" s="77"/>
      <c r="M79" s="77"/>
      <c r="N79" s="77"/>
      <c r="O79" s="77"/>
      <c r="P79" s="77"/>
      <c r="Q79" s="77"/>
      <c r="R79" s="77"/>
      <c r="S79" s="77"/>
      <c r="T79" s="77"/>
      <c r="U79" s="78"/>
      <c r="V79" s="77"/>
      <c r="W79" s="77"/>
      <c r="X79" s="93"/>
      <c r="Y79" s="77"/>
      <c r="Z79" s="79"/>
      <c r="AA79" s="119"/>
      <c r="AB79" s="114"/>
      <c r="AC79" s="114"/>
      <c r="AD79" s="114"/>
      <c r="AE79" s="114"/>
      <c r="AF79" s="114"/>
      <c r="AG79" s="114"/>
      <c r="AH79" s="114"/>
      <c r="AI79" s="114"/>
      <c r="AJ79" s="114"/>
      <c r="AK79" s="114"/>
      <c r="AL79" s="114"/>
      <c r="AM79" s="114"/>
      <c r="AN79" s="114"/>
      <c r="AO79" s="114"/>
      <c r="AP79" s="114"/>
      <c r="AQ79" s="114"/>
      <c r="AR79" s="114"/>
      <c r="AS79" s="114"/>
      <c r="AT79" s="114"/>
      <c r="AU79" s="114"/>
      <c r="AV79" s="114"/>
      <c r="AW79" s="114"/>
      <c r="AX79" s="114"/>
      <c r="AY79" s="114"/>
      <c r="AZ79" s="114"/>
    </row>
    <row r="80" spans="1:52" ht="19.5" x14ac:dyDescent="0.25">
      <c r="A80" s="76"/>
      <c r="B80" s="77" t="s">
        <v>191</v>
      </c>
      <c r="C80" s="77"/>
      <c r="D80" s="77"/>
      <c r="E80" s="77"/>
      <c r="F80" s="77"/>
      <c r="G80" s="77"/>
      <c r="H80" s="77"/>
      <c r="I80" s="345">
        <f>IF(OR(ISBLANK(V46),ISBLANK(V30)),"",(V30/V46)*100)</f>
        <v>94.065160331386622</v>
      </c>
      <c r="J80" s="346"/>
      <c r="K80" s="77" t="s">
        <v>113</v>
      </c>
      <c r="L80" s="77" t="s">
        <v>188</v>
      </c>
      <c r="M80" s="77"/>
      <c r="N80" s="77"/>
      <c r="O80" s="77"/>
      <c r="P80" s="345">
        <f>IF(OR(ISBLANK(V32),ISBLANK(V46)),"",(V32/V46)*100)</f>
        <v>71.736181131375204</v>
      </c>
      <c r="Q80" s="346"/>
      <c r="R80" s="78" t="s">
        <v>113</v>
      </c>
      <c r="S80" s="77" t="s">
        <v>139</v>
      </c>
      <c r="T80" s="77"/>
      <c r="U80" s="77"/>
      <c r="V80" s="77"/>
      <c r="W80" s="347">
        <f>V30</f>
        <v>65896525</v>
      </c>
      <c r="X80" s="348"/>
      <c r="Y80" s="77" t="s">
        <v>13</v>
      </c>
      <c r="Z80" s="79"/>
      <c r="AA80" s="119"/>
      <c r="AB80" s="114"/>
      <c r="AC80" s="114"/>
      <c r="AD80" s="114"/>
      <c r="AE80" s="114"/>
      <c r="AF80" s="114"/>
      <c r="AG80" s="114"/>
      <c r="AH80" s="114"/>
      <c r="AI80" s="114"/>
      <c r="AJ80" s="114"/>
      <c r="AK80" s="114"/>
      <c r="AL80" s="114"/>
      <c r="AM80" s="114"/>
      <c r="AN80" s="114"/>
      <c r="AO80" s="114"/>
      <c r="AP80" s="114"/>
      <c r="AQ80" s="114"/>
      <c r="AR80" s="114"/>
      <c r="AS80" s="114"/>
      <c r="AT80" s="114"/>
      <c r="AU80" s="114"/>
      <c r="AV80" s="114"/>
      <c r="AW80" s="114"/>
      <c r="AX80" s="114"/>
      <c r="AY80" s="114"/>
      <c r="AZ80" s="114"/>
    </row>
    <row r="81" spans="1:52" ht="19.5" x14ac:dyDescent="0.25">
      <c r="A81" s="76"/>
      <c r="B81" s="77"/>
      <c r="C81" s="77"/>
      <c r="D81" s="77"/>
      <c r="E81" s="77"/>
      <c r="F81" s="77"/>
      <c r="G81" s="77"/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8"/>
      <c r="S81" s="77"/>
      <c r="T81" s="77"/>
      <c r="U81" s="77"/>
      <c r="V81" s="77"/>
      <c r="W81" s="77"/>
      <c r="X81" s="77"/>
      <c r="Y81" s="77"/>
      <c r="Z81" s="79"/>
      <c r="AA81" s="119"/>
      <c r="AB81" s="114"/>
      <c r="AC81" s="114"/>
      <c r="AD81" s="114"/>
      <c r="AE81" s="114"/>
      <c r="AF81" s="114"/>
      <c r="AG81" s="114"/>
      <c r="AH81" s="114"/>
      <c r="AI81" s="114"/>
      <c r="AJ81" s="114"/>
      <c r="AK81" s="114"/>
      <c r="AL81" s="114"/>
      <c r="AM81" s="114"/>
      <c r="AN81" s="114"/>
      <c r="AO81" s="114"/>
      <c r="AP81" s="114"/>
      <c r="AQ81" s="114"/>
      <c r="AR81" s="114"/>
      <c r="AS81" s="114"/>
      <c r="AT81" s="114"/>
      <c r="AU81" s="114"/>
      <c r="AV81" s="114"/>
      <c r="AW81" s="114"/>
      <c r="AX81" s="114"/>
      <c r="AY81" s="114"/>
      <c r="AZ81" s="114"/>
    </row>
    <row r="82" spans="1:52" ht="19.5" x14ac:dyDescent="0.25">
      <c r="A82" s="76"/>
      <c r="B82" s="77" t="s">
        <v>190</v>
      </c>
      <c r="C82" s="77"/>
      <c r="D82" s="77"/>
      <c r="E82" s="77"/>
      <c r="F82" s="77"/>
      <c r="G82" s="77"/>
      <c r="H82" s="77"/>
      <c r="I82" s="349">
        <v>100</v>
      </c>
      <c r="J82" s="350"/>
      <c r="K82" s="77" t="s">
        <v>113</v>
      </c>
      <c r="L82" s="77" t="s">
        <v>189</v>
      </c>
      <c r="M82" s="77"/>
      <c r="N82" s="77"/>
      <c r="O82" s="77"/>
      <c r="P82" s="349">
        <v>95</v>
      </c>
      <c r="Q82" s="350"/>
      <c r="R82" s="78" t="s">
        <v>113</v>
      </c>
      <c r="S82" s="77" t="s">
        <v>140</v>
      </c>
      <c r="T82" s="77"/>
      <c r="U82" s="77"/>
      <c r="V82" s="77"/>
      <c r="W82" s="347">
        <f>V32</f>
        <v>50254154</v>
      </c>
      <c r="X82" s="348"/>
      <c r="Y82" s="77" t="s">
        <v>13</v>
      </c>
      <c r="Z82" s="79"/>
      <c r="AA82" s="119"/>
      <c r="AB82" s="114"/>
      <c r="AC82" s="114"/>
      <c r="AD82" s="114"/>
      <c r="AE82" s="114"/>
      <c r="AF82" s="114"/>
      <c r="AG82" s="114"/>
      <c r="AH82" s="114"/>
      <c r="AI82" s="114"/>
      <c r="AJ82" s="114"/>
      <c r="AK82" s="114"/>
      <c r="AL82" s="114"/>
      <c r="AM82" s="114"/>
      <c r="AN82" s="114"/>
      <c r="AO82" s="114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</row>
    <row r="83" spans="1:52" ht="19.5" x14ac:dyDescent="0.25">
      <c r="A83" s="76"/>
      <c r="B83" s="77"/>
      <c r="C83" s="77"/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8"/>
      <c r="V83" s="77"/>
      <c r="W83" s="77"/>
      <c r="X83" s="77"/>
      <c r="Y83" s="77"/>
      <c r="Z83" s="79"/>
      <c r="AA83" s="119"/>
      <c r="AB83" s="114"/>
      <c r="AC83" s="114"/>
      <c r="AD83" s="114"/>
      <c r="AE83" s="114"/>
      <c r="AF83" s="114"/>
      <c r="AG83" s="114"/>
      <c r="AH83" s="114"/>
      <c r="AI83" s="114"/>
      <c r="AJ83" s="114"/>
      <c r="AK83" s="114"/>
      <c r="AL83" s="114"/>
      <c r="AM83" s="114"/>
      <c r="AN83" s="114"/>
      <c r="AO83" s="114"/>
      <c r="AP83" s="114"/>
      <c r="AQ83" s="114"/>
      <c r="AR83" s="114"/>
      <c r="AS83" s="114"/>
      <c r="AT83" s="114"/>
      <c r="AU83" s="114"/>
      <c r="AV83" s="114"/>
      <c r="AW83" s="114"/>
      <c r="AX83" s="114"/>
      <c r="AY83" s="114"/>
      <c r="AZ83" s="114"/>
    </row>
    <row r="84" spans="1:52" ht="19.5" x14ac:dyDescent="0.25">
      <c r="A84" s="76"/>
      <c r="B84" s="77"/>
      <c r="C84" s="77"/>
      <c r="D84" s="77"/>
      <c r="E84" s="77"/>
      <c r="F84" s="77"/>
      <c r="G84" s="77"/>
      <c r="H84" s="77"/>
      <c r="I84" s="77"/>
      <c r="J84" s="77"/>
      <c r="K84" s="77"/>
      <c r="L84" s="77"/>
      <c r="M84" s="77"/>
      <c r="N84" s="77"/>
      <c r="O84" s="77"/>
      <c r="P84" s="77"/>
      <c r="Q84" s="77"/>
      <c r="R84" s="77"/>
      <c r="S84" s="77"/>
      <c r="T84" s="77"/>
      <c r="U84" s="336" t="s">
        <v>169</v>
      </c>
      <c r="V84" s="337"/>
      <c r="W84" s="77"/>
      <c r="X84" s="338" t="s">
        <v>170</v>
      </c>
      <c r="Y84" s="339"/>
      <c r="Z84" s="79" t="s">
        <v>157</v>
      </c>
      <c r="AA84" s="119"/>
      <c r="AB84" s="114"/>
      <c r="AC84" s="114"/>
      <c r="AD84" s="114"/>
      <c r="AE84" s="114"/>
      <c r="AF84" s="114"/>
      <c r="AG84" s="114"/>
      <c r="AH84" s="114"/>
      <c r="AI84" s="114"/>
      <c r="AJ84" s="114"/>
      <c r="AK84" s="114"/>
      <c r="AL84" s="114"/>
      <c r="AM84" s="114"/>
      <c r="AN84" s="114"/>
      <c r="AO84" s="114"/>
      <c r="AP84" s="114"/>
      <c r="AQ84" s="114"/>
      <c r="AR84" s="114"/>
      <c r="AS84" s="114"/>
      <c r="AT84" s="114"/>
      <c r="AU84" s="114"/>
      <c r="AV84" s="114"/>
      <c r="AW84" s="114"/>
      <c r="AX84" s="114"/>
      <c r="AY84" s="114"/>
      <c r="AZ84" s="114"/>
    </row>
    <row r="85" spans="1:52" ht="19.5" x14ac:dyDescent="0.25">
      <c r="A85" s="76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8"/>
      <c r="V85" s="77"/>
      <c r="W85" s="77"/>
      <c r="X85" s="77"/>
      <c r="Y85" s="77"/>
      <c r="Z85" s="79"/>
      <c r="AA85" s="119"/>
      <c r="AB85" s="114"/>
      <c r="AC85" s="114"/>
      <c r="AD85" s="114"/>
      <c r="AE85" s="114"/>
      <c r="AF85" s="114"/>
      <c r="AG85" s="114"/>
      <c r="AH85" s="114"/>
      <c r="AI85" s="114"/>
      <c r="AJ85" s="114"/>
      <c r="AK85" s="114"/>
      <c r="AL85" s="114"/>
      <c r="AM85" s="114"/>
      <c r="AN85" s="114"/>
      <c r="AO85" s="141"/>
      <c r="AP85" s="114"/>
      <c r="AQ85" s="114"/>
      <c r="AR85" s="114"/>
      <c r="AS85" s="114"/>
      <c r="AT85" s="114"/>
      <c r="AU85" s="114"/>
      <c r="AV85" s="114"/>
      <c r="AW85" s="114"/>
      <c r="AX85" s="114"/>
      <c r="AY85" s="114"/>
      <c r="AZ85" s="114"/>
    </row>
    <row r="86" spans="1:52" ht="19.5" x14ac:dyDescent="0.25">
      <c r="A86" s="96"/>
      <c r="B86" s="78" t="s">
        <v>161</v>
      </c>
      <c r="C86" s="78"/>
      <c r="D86" s="78"/>
      <c r="E86" s="78"/>
      <c r="F86" s="78"/>
      <c r="G86" s="78"/>
      <c r="H86" s="78"/>
      <c r="I86" s="78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340">
        <f>IF(OR(ISBLANK(I80),ISBLANK(W74),Y77&lt;&gt;2,W74=0),"",IFERROR((183-(W74/I80%))/183,""))</f>
        <v>0.98321126581707796</v>
      </c>
      <c r="V86" s="341"/>
      <c r="W86" s="77" t="s">
        <v>159</v>
      </c>
      <c r="X86" s="340" t="str">
        <f>IF(OR(ISBLANK(I80),ISBLANK(W69),Y77&lt;&gt;3),"",IF(W69&gt;0,(183-(W69/I80%))/183,""))</f>
        <v/>
      </c>
      <c r="Y86" s="341"/>
      <c r="Z86" s="79" t="s">
        <v>159</v>
      </c>
      <c r="AA86" s="125"/>
      <c r="AB86" s="115"/>
      <c r="AC86" s="115"/>
      <c r="AD86" s="115"/>
      <c r="AE86" s="114"/>
      <c r="AF86" s="114"/>
      <c r="AG86" s="114"/>
      <c r="AH86" s="114"/>
      <c r="AI86" s="114"/>
      <c r="AJ86" s="114"/>
      <c r="AK86" s="114"/>
      <c r="AL86" s="114"/>
      <c r="AM86" s="114"/>
      <c r="AN86" s="114"/>
      <c r="AO86" s="114"/>
      <c r="AP86" s="114"/>
      <c r="AQ86" s="114"/>
      <c r="AR86" s="114"/>
      <c r="AS86" s="114"/>
      <c r="AT86" s="114"/>
      <c r="AU86" s="114"/>
      <c r="AV86" s="114"/>
      <c r="AW86" s="114"/>
      <c r="AX86" s="114"/>
      <c r="AY86" s="114"/>
      <c r="AZ86" s="114"/>
    </row>
    <row r="87" spans="1:52" ht="19.5" x14ac:dyDescent="0.25">
      <c r="A87" s="76"/>
      <c r="B87" s="77"/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8"/>
      <c r="V87" s="77"/>
      <c r="W87" s="77"/>
      <c r="X87" s="77"/>
      <c r="Y87" s="77"/>
      <c r="Z87" s="79"/>
      <c r="AA87" s="119"/>
      <c r="AB87" s="114"/>
      <c r="AC87" s="114"/>
      <c r="AD87" s="114"/>
      <c r="AE87" s="114"/>
      <c r="AF87" s="114"/>
      <c r="AG87" s="114"/>
      <c r="AH87" s="114"/>
      <c r="AI87" s="114"/>
      <c r="AJ87" s="114"/>
      <c r="AK87" s="114"/>
      <c r="AL87" s="114"/>
      <c r="AM87" s="114"/>
      <c r="AN87" s="114"/>
      <c r="AO87" s="114"/>
      <c r="AP87" s="114"/>
      <c r="AQ87" s="114"/>
      <c r="AR87" s="114"/>
      <c r="AS87" s="114"/>
      <c r="AT87" s="114"/>
      <c r="AU87" s="114"/>
      <c r="AV87" s="114"/>
      <c r="AW87" s="114"/>
      <c r="AX87" s="114"/>
      <c r="AY87" s="114"/>
      <c r="AZ87" s="114"/>
    </row>
    <row r="88" spans="1:52" ht="19.5" x14ac:dyDescent="0.25">
      <c r="A88" s="76"/>
      <c r="B88" s="78" t="s">
        <v>163</v>
      </c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340">
        <f>IF(OR(ISBLANK(P80),ISBLANK(W74),Y77&lt;&gt;2,W74=0),"",IFERROR(((80-(W74/P80%))/80),""))</f>
        <v>0.94964186909553783</v>
      </c>
      <c r="V88" s="341"/>
      <c r="W88" s="77" t="s">
        <v>159</v>
      </c>
      <c r="X88" s="340" t="str">
        <f>IF(OR(ISBLANK(P80),ISBLANK(W69),Y77&lt;&gt;3),"",IFERROR((80-(W69/P80%))/80,""))</f>
        <v/>
      </c>
      <c r="Y88" s="341"/>
      <c r="Z88" s="79" t="s">
        <v>159</v>
      </c>
      <c r="AA88" s="119"/>
      <c r="AB88" s="115"/>
      <c r="AC88" s="114"/>
      <c r="AD88" s="123"/>
      <c r="AE88" s="114"/>
      <c r="AF88" s="114"/>
      <c r="AG88" s="114"/>
      <c r="AH88" s="114"/>
      <c r="AI88" s="114"/>
      <c r="AJ88" s="114"/>
      <c r="AK88" s="114"/>
      <c r="AL88" s="114"/>
      <c r="AM88" s="114"/>
      <c r="AN88" s="114"/>
      <c r="AO88" s="114"/>
      <c r="AP88" s="114"/>
      <c r="AQ88" s="114"/>
      <c r="AR88" s="114"/>
      <c r="AS88" s="114"/>
      <c r="AT88" s="114"/>
      <c r="AU88" s="114"/>
      <c r="AV88" s="114"/>
      <c r="AW88" s="114"/>
      <c r="AX88" s="114"/>
      <c r="AY88" s="114"/>
      <c r="AZ88" s="114"/>
    </row>
    <row r="89" spans="1:52" ht="19.5" x14ac:dyDescent="0.25">
      <c r="A89" s="76"/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8"/>
      <c r="V89" s="77"/>
      <c r="W89" s="77"/>
      <c r="X89" s="77"/>
      <c r="Y89" s="77"/>
      <c r="Z89" s="79"/>
      <c r="AA89" s="119"/>
      <c r="AB89" s="114"/>
      <c r="AC89" s="114"/>
      <c r="AD89" s="114"/>
      <c r="AE89" s="114"/>
      <c r="AF89" s="114"/>
      <c r="AG89" s="114"/>
      <c r="AH89" s="114"/>
      <c r="AI89" s="114"/>
      <c r="AJ89" s="114"/>
      <c r="AK89" s="114"/>
      <c r="AL89" s="114"/>
      <c r="AM89" s="114"/>
      <c r="AN89" s="114"/>
      <c r="AO89" s="114"/>
      <c r="AP89" s="114"/>
      <c r="AQ89" s="114"/>
      <c r="AR89" s="114"/>
      <c r="AS89" s="114"/>
      <c r="AT89" s="114"/>
      <c r="AU89" s="114"/>
      <c r="AV89" s="114"/>
      <c r="AW89" s="114"/>
      <c r="AX89" s="114"/>
      <c r="AY89" s="114"/>
      <c r="AZ89" s="114"/>
    </row>
    <row r="90" spans="1:52" ht="19.5" x14ac:dyDescent="0.25">
      <c r="A90" s="96"/>
      <c r="B90" s="78" t="s">
        <v>162</v>
      </c>
      <c r="C90" s="77"/>
      <c r="D90" s="78"/>
      <c r="E90" s="78"/>
      <c r="F90" s="78"/>
      <c r="G90" s="78"/>
      <c r="H90" s="78"/>
      <c r="I90" s="97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8"/>
      <c r="U90" s="340">
        <f>IF(OR(ISBLANK(P80),ISBLANK(W74),Y77&lt;&gt;2,W74=0),"",IFERROR(((124-(W74/P80%))/124),""))</f>
        <v>0.96751088328744372</v>
      </c>
      <c r="V90" s="341"/>
      <c r="W90" s="77" t="s">
        <v>159</v>
      </c>
      <c r="X90" s="340" t="str">
        <f>IF(OR(ISBLANK(P80),ISBLANK(W69),Y77&lt;&gt;3 ),"",IFERROR((124-(W69/P80%))/124,""))</f>
        <v/>
      </c>
      <c r="Y90" s="341"/>
      <c r="Z90" s="79" t="s">
        <v>159</v>
      </c>
      <c r="AA90" s="125"/>
      <c r="AB90" s="115"/>
      <c r="AC90" s="114"/>
      <c r="AD90" s="142"/>
      <c r="AE90" s="114"/>
      <c r="AF90" s="114"/>
      <c r="AG90" s="114"/>
      <c r="AH90" s="114"/>
      <c r="AI90" s="114"/>
      <c r="AJ90" s="114"/>
      <c r="AK90" s="114"/>
      <c r="AL90" s="114"/>
      <c r="AM90" s="114"/>
      <c r="AN90" s="114"/>
      <c r="AO90" s="114"/>
      <c r="AP90" s="114"/>
      <c r="AQ90" s="114"/>
      <c r="AR90" s="114"/>
      <c r="AS90" s="114"/>
      <c r="AT90" s="114"/>
      <c r="AU90" s="114"/>
      <c r="AV90" s="114"/>
      <c r="AW90" s="114"/>
      <c r="AX90" s="114"/>
      <c r="AY90" s="114"/>
      <c r="AZ90" s="114"/>
    </row>
    <row r="91" spans="1:52" ht="19.5" x14ac:dyDescent="0.25">
      <c r="A91" s="96"/>
      <c r="B91" s="78" t="s">
        <v>164</v>
      </c>
      <c r="C91" s="77"/>
      <c r="D91" s="78"/>
      <c r="E91" s="78"/>
      <c r="F91" s="78"/>
      <c r="G91" s="78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8"/>
      <c r="U91" s="78"/>
      <c r="V91" s="78"/>
      <c r="W91" s="77"/>
      <c r="X91" s="77"/>
      <c r="Y91" s="77"/>
      <c r="Z91" s="98"/>
      <c r="AA91" s="125"/>
      <c r="AB91" s="115"/>
      <c r="AC91" s="114"/>
      <c r="AD91" s="142"/>
      <c r="AE91" s="114"/>
      <c r="AF91" s="114"/>
      <c r="AG91" s="114"/>
      <c r="AH91" s="114"/>
      <c r="AI91" s="114"/>
      <c r="AJ91" s="114"/>
      <c r="AK91" s="114"/>
      <c r="AL91" s="114"/>
      <c r="AM91" s="114"/>
      <c r="AN91" s="114"/>
      <c r="AO91" s="114"/>
      <c r="AP91" s="114"/>
      <c r="AQ91" s="114"/>
      <c r="AR91" s="114"/>
      <c r="AS91" s="114"/>
      <c r="AT91" s="114"/>
      <c r="AU91" s="114"/>
      <c r="AV91" s="114"/>
      <c r="AW91" s="114"/>
      <c r="AX91" s="114"/>
      <c r="AY91" s="114"/>
      <c r="AZ91" s="114"/>
    </row>
    <row r="92" spans="1:52" ht="19.5" x14ac:dyDescent="0.25">
      <c r="A92" s="76"/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8"/>
      <c r="V92" s="77"/>
      <c r="W92" s="77"/>
      <c r="X92" s="77"/>
      <c r="Y92" s="77"/>
      <c r="Z92" s="79"/>
      <c r="AA92" s="119"/>
      <c r="AB92" s="114"/>
      <c r="AC92" s="114"/>
      <c r="AD92" s="114"/>
      <c r="AE92" s="114"/>
      <c r="AF92" s="114"/>
      <c r="AG92" s="114"/>
      <c r="AH92" s="114"/>
      <c r="AI92" s="114"/>
      <c r="AJ92" s="114"/>
      <c r="AK92" s="114"/>
      <c r="AL92" s="114"/>
      <c r="AM92" s="114"/>
      <c r="AN92" s="114"/>
      <c r="AO92" s="114"/>
      <c r="AP92" s="114"/>
      <c r="AQ92" s="114"/>
      <c r="AR92" s="114"/>
      <c r="AS92" s="114"/>
      <c r="AT92" s="114"/>
      <c r="AU92" s="114"/>
      <c r="AV92" s="114"/>
      <c r="AW92" s="114"/>
      <c r="AX92" s="114"/>
      <c r="AY92" s="114"/>
      <c r="AZ92" s="114"/>
    </row>
    <row r="93" spans="1:52" ht="19.5" x14ac:dyDescent="0.25">
      <c r="A93" s="96"/>
      <c r="B93" s="78" t="s">
        <v>165</v>
      </c>
      <c r="C93" s="78"/>
      <c r="D93" s="78"/>
      <c r="E93" s="78"/>
      <c r="F93" s="78"/>
      <c r="G93" s="78"/>
      <c r="H93" s="78"/>
      <c r="I93" s="97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8"/>
      <c r="U93" s="340">
        <f>IF(OR(ISBLANK(I80),ISBLANK(W74),ISBLANK(I82),ISBLANK(P80),ISBLANK(P82),Y77&lt;&gt;2,W74=0),"",IFERROR((183-(W74/I80%)*((I82%*I80%)/(I82%*I80%+P82%*P80%)))/183,""))</f>
        <v>0.99026452840413137</v>
      </c>
      <c r="V93" s="341"/>
      <c r="W93" s="77" t="s">
        <v>159</v>
      </c>
      <c r="X93" s="340" t="str">
        <f>IF(OR(ISBLANK(I80),ISBLANK(I82),ISBLANK(P80),ISBLANK(P82),ISBLANK(W69),Y77&lt;&gt;3),"",IFERROR((183-(W69/I80%)*((I82%*I80%)/(I82%*I80%+P82%*P80%)))/183,""))</f>
        <v/>
      </c>
      <c r="Y93" s="341"/>
      <c r="Z93" s="79" t="s">
        <v>159</v>
      </c>
      <c r="AA93" s="125"/>
      <c r="AB93" s="115"/>
      <c r="AC93" s="115"/>
      <c r="AD93" s="142"/>
      <c r="AE93" s="114"/>
      <c r="AF93" s="114"/>
      <c r="AG93" s="114"/>
      <c r="AH93" s="114"/>
      <c r="AI93" s="114"/>
      <c r="AJ93" s="114"/>
      <c r="AK93" s="114"/>
      <c r="AL93" s="114"/>
      <c r="AM93" s="114"/>
      <c r="AN93" s="114"/>
      <c r="AO93" s="114"/>
      <c r="AP93" s="114"/>
      <c r="AQ93" s="114"/>
      <c r="AR93" s="114"/>
      <c r="AS93" s="114"/>
      <c r="AT93" s="114"/>
      <c r="AU93" s="114"/>
      <c r="AV93" s="114"/>
      <c r="AW93" s="114"/>
      <c r="AX93" s="114"/>
      <c r="AY93" s="114"/>
      <c r="AZ93" s="114"/>
    </row>
    <row r="94" spans="1:52" ht="19.5" x14ac:dyDescent="0.25">
      <c r="A94" s="96"/>
      <c r="B94" s="78" t="s">
        <v>166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8"/>
      <c r="U94" s="78"/>
      <c r="V94" s="78"/>
      <c r="W94" s="77"/>
      <c r="X94" s="77"/>
      <c r="Y94" s="77"/>
      <c r="Z94" s="98"/>
      <c r="AA94" s="125"/>
      <c r="AB94" s="115"/>
      <c r="AC94" s="115"/>
      <c r="AD94" s="142"/>
      <c r="AE94" s="114"/>
      <c r="AF94" s="114"/>
      <c r="AG94" s="114"/>
      <c r="AH94" s="114"/>
      <c r="AI94" s="114"/>
      <c r="AJ94" s="114"/>
      <c r="AK94" s="114"/>
      <c r="AL94" s="114"/>
      <c r="AM94" s="114"/>
      <c r="AN94" s="114"/>
      <c r="AO94" s="114"/>
      <c r="AP94" s="114"/>
      <c r="AQ94" s="114"/>
      <c r="AR94" s="114"/>
      <c r="AS94" s="114"/>
      <c r="AT94" s="114"/>
      <c r="AU94" s="114"/>
      <c r="AV94" s="114"/>
      <c r="AW94" s="114"/>
      <c r="AX94" s="114"/>
      <c r="AY94" s="114"/>
      <c r="AZ94" s="114"/>
    </row>
    <row r="95" spans="1:52" ht="19.5" x14ac:dyDescent="0.25">
      <c r="A95" s="76"/>
      <c r="B95" s="78"/>
      <c r="C95" s="78"/>
      <c r="D95" s="77"/>
      <c r="E95" s="77"/>
      <c r="F95" s="77"/>
      <c r="G95" s="77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8"/>
      <c r="V95" s="77"/>
      <c r="W95" s="77"/>
      <c r="X95" s="77"/>
      <c r="Y95" s="77"/>
      <c r="Z95" s="79"/>
      <c r="AA95" s="119"/>
      <c r="AB95" s="115"/>
      <c r="AC95" s="115"/>
      <c r="AD95" s="114"/>
      <c r="AE95" s="114"/>
      <c r="AF95" s="114"/>
      <c r="AG95" s="114"/>
      <c r="AH95" s="114"/>
      <c r="AI95" s="114"/>
      <c r="AJ95" s="114"/>
      <c r="AK95" s="114"/>
      <c r="AL95" s="114"/>
      <c r="AM95" s="114"/>
      <c r="AN95" s="114"/>
      <c r="AO95" s="114"/>
      <c r="AP95" s="114"/>
      <c r="AQ95" s="114"/>
      <c r="AR95" s="114"/>
      <c r="AS95" s="114"/>
      <c r="AT95" s="114"/>
      <c r="AU95" s="114"/>
      <c r="AV95" s="114"/>
      <c r="AW95" s="114"/>
      <c r="AX95" s="114"/>
      <c r="AY95" s="114"/>
      <c r="AZ95" s="114"/>
    </row>
    <row r="96" spans="1:52" ht="19.5" x14ac:dyDescent="0.25">
      <c r="A96" s="96"/>
      <c r="B96" s="78" t="s">
        <v>167</v>
      </c>
      <c r="C96" s="78"/>
      <c r="D96" s="78"/>
      <c r="E96" s="78"/>
      <c r="F96" s="78"/>
      <c r="G96" s="78"/>
      <c r="H96" s="78"/>
      <c r="I96" s="97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8"/>
      <c r="U96" s="340">
        <f>IF(OR(ISBLANK(I80),ISBLANK(W74),ISBLANK(I82),ISBLANK(P80),ISBLANK(P82),Y77&lt;&gt;2,W74=0),"",IFERROR((80-(W74/P80%)*((I82%*I80%)/(I82%*I80%+P82%*P80%)))/80,""))</f>
        <v>0.97079826580730977</v>
      </c>
      <c r="V96" s="341"/>
      <c r="W96" s="77" t="s">
        <v>159</v>
      </c>
      <c r="X96" s="340" t="str">
        <f>IF(OR(ISBLANK(I80),ISBLANK(I82),ISBLANK(P80),ISBLANK(P82),ISBLANK(W69),Y77&lt;&gt;3),"",IFERROR((80-(W69/P80%)*((I82%*I80%)/(I82%*I80%+P82%*P80%)))/80,""))</f>
        <v/>
      </c>
      <c r="Y96" s="341"/>
      <c r="Z96" s="79" t="s">
        <v>159</v>
      </c>
      <c r="AA96" s="125"/>
      <c r="AB96" s="115"/>
      <c r="AC96" s="115"/>
      <c r="AD96" s="142"/>
      <c r="AE96" s="114"/>
      <c r="AF96" s="114"/>
      <c r="AG96" s="114"/>
      <c r="AH96" s="114"/>
      <c r="AI96" s="114"/>
      <c r="AJ96" s="114"/>
      <c r="AK96" s="114"/>
      <c r="AL96" s="114"/>
      <c r="AM96" s="114"/>
      <c r="AN96" s="114"/>
      <c r="AO96" s="114"/>
      <c r="AP96" s="114"/>
      <c r="AQ96" s="114"/>
      <c r="AR96" s="114"/>
      <c r="AS96" s="114"/>
      <c r="AT96" s="114"/>
      <c r="AU96" s="114"/>
      <c r="AV96" s="114"/>
      <c r="AW96" s="114"/>
      <c r="AX96" s="114"/>
      <c r="AY96" s="114"/>
      <c r="AZ96" s="114"/>
    </row>
    <row r="97" spans="1:52" ht="19.5" x14ac:dyDescent="0.25">
      <c r="A97" s="96"/>
      <c r="B97" s="78" t="s">
        <v>168</v>
      </c>
      <c r="C97" s="78"/>
      <c r="D97" s="78"/>
      <c r="E97" s="78"/>
      <c r="F97" s="78"/>
      <c r="G97" s="78"/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8"/>
      <c r="U97" s="78"/>
      <c r="V97" s="78"/>
      <c r="W97" s="77"/>
      <c r="X97" s="77"/>
      <c r="Y97" s="77"/>
      <c r="Z97" s="98"/>
      <c r="AA97" s="125"/>
      <c r="AB97" s="115"/>
      <c r="AC97" s="115"/>
      <c r="AD97" s="142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</row>
    <row r="98" spans="1:52" ht="19.5" x14ac:dyDescent="0.25">
      <c r="A98" s="96"/>
      <c r="B98" s="78"/>
      <c r="C98" s="78"/>
      <c r="D98" s="78"/>
      <c r="E98" s="78"/>
      <c r="F98" s="78"/>
      <c r="G98" s="78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98"/>
      <c r="AA98" s="125"/>
      <c r="AB98" s="115"/>
      <c r="AC98" s="115"/>
      <c r="AD98" s="115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</row>
    <row r="99" spans="1:52" ht="19.5" x14ac:dyDescent="0.25">
      <c r="A99" s="96"/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98"/>
      <c r="AA99" s="125"/>
      <c r="AB99" s="115"/>
      <c r="AC99" s="115"/>
      <c r="AD99" s="115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</row>
    <row r="100" spans="1:52" ht="19.5" x14ac:dyDescent="0.25">
      <c r="A100" s="76" t="s">
        <v>125</v>
      </c>
      <c r="B100" s="77"/>
      <c r="C100" s="77"/>
      <c r="D100" s="77"/>
      <c r="E100" s="77"/>
      <c r="F100" s="77"/>
      <c r="G100" s="77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8"/>
      <c r="S100" s="78"/>
      <c r="T100" s="78"/>
      <c r="U100" s="78"/>
      <c r="V100" s="78"/>
      <c r="W100" s="77"/>
      <c r="X100" s="78"/>
      <c r="Y100" s="77"/>
      <c r="Z100" s="79"/>
      <c r="AA100" s="119"/>
      <c r="AB100" s="114"/>
      <c r="AC100" s="114"/>
      <c r="AD100" s="114"/>
      <c r="AE100" s="114"/>
      <c r="AF100" s="114"/>
      <c r="AG100" s="114"/>
      <c r="AH100" s="114"/>
      <c r="AI100" s="114"/>
      <c r="AJ100" s="114"/>
      <c r="AK100" s="114"/>
      <c r="AL100" s="114"/>
      <c r="AM100" s="114"/>
      <c r="AN100" s="114"/>
      <c r="AO100" s="114"/>
      <c r="AP100" s="114"/>
      <c r="AQ100" s="114"/>
      <c r="AR100" s="114"/>
      <c r="AS100" s="114"/>
      <c r="AT100" s="114"/>
      <c r="AU100" s="114"/>
      <c r="AV100" s="114"/>
      <c r="AW100" s="114"/>
      <c r="AX100" s="114"/>
      <c r="AY100" s="114"/>
      <c r="AZ100" s="114"/>
    </row>
    <row r="101" spans="1:52" ht="19.5" x14ac:dyDescent="0.25">
      <c r="A101" s="76"/>
      <c r="B101" s="77"/>
      <c r="C101" s="77"/>
      <c r="D101" s="77"/>
      <c r="E101" s="77"/>
      <c r="F101" s="77"/>
      <c r="G101" s="77"/>
      <c r="H101" s="77"/>
      <c r="I101" s="77"/>
      <c r="J101" s="77"/>
      <c r="K101" s="77"/>
      <c r="L101" s="77"/>
      <c r="M101" s="78"/>
      <c r="N101" s="78"/>
      <c r="O101" s="78"/>
      <c r="P101" s="78"/>
      <c r="Q101" s="78"/>
      <c r="R101" s="78"/>
      <c r="S101" s="78"/>
      <c r="T101" s="78"/>
      <c r="U101" s="78"/>
      <c r="V101" s="78"/>
      <c r="W101" s="77"/>
      <c r="X101" s="78"/>
      <c r="Y101" s="77"/>
      <c r="Z101" s="79"/>
      <c r="AA101" s="119"/>
      <c r="AB101" s="114"/>
      <c r="AC101" s="114"/>
      <c r="AD101" s="114"/>
      <c r="AE101" s="114"/>
      <c r="AF101" s="114"/>
      <c r="AG101" s="114"/>
      <c r="AH101" s="114"/>
      <c r="AI101" s="114"/>
      <c r="AJ101" s="114"/>
      <c r="AK101" s="114"/>
      <c r="AL101" s="114"/>
      <c r="AM101" s="114"/>
      <c r="AN101" s="114"/>
      <c r="AO101" s="114"/>
      <c r="AP101" s="114"/>
      <c r="AQ101" s="114"/>
      <c r="AR101" s="114"/>
      <c r="AS101" s="114"/>
      <c r="AT101" s="114"/>
      <c r="AU101" s="114"/>
      <c r="AV101" s="114"/>
      <c r="AW101" s="114"/>
      <c r="AX101" s="114"/>
      <c r="AY101" s="114"/>
      <c r="AZ101" s="114"/>
    </row>
    <row r="102" spans="1:52" ht="19.5" x14ac:dyDescent="0.25">
      <c r="A102" s="76" t="s">
        <v>127</v>
      </c>
      <c r="B102" s="77"/>
      <c r="C102" s="77"/>
      <c r="D102" s="77"/>
      <c r="E102" s="77"/>
      <c r="F102" s="77"/>
      <c r="G102" s="77"/>
      <c r="H102" s="77"/>
      <c r="I102" s="77"/>
      <c r="J102" s="77"/>
      <c r="K102" s="77"/>
      <c r="L102" s="77"/>
      <c r="M102" s="77"/>
      <c r="N102" s="77"/>
      <c r="O102" s="77"/>
      <c r="P102" s="77"/>
      <c r="Q102" s="78"/>
      <c r="R102" s="78"/>
      <c r="S102" s="78"/>
      <c r="T102" s="78"/>
      <c r="U102" s="78"/>
      <c r="V102" s="78"/>
      <c r="W102" s="77"/>
      <c r="X102" s="78"/>
      <c r="Y102" s="77"/>
      <c r="Z102" s="79"/>
      <c r="AA102" s="119"/>
      <c r="AB102" s="114"/>
      <c r="AC102" s="114"/>
      <c r="AD102" s="114"/>
      <c r="AE102" s="114"/>
      <c r="AF102" s="114"/>
      <c r="AG102" s="114"/>
      <c r="AH102" s="114"/>
      <c r="AI102" s="114"/>
      <c r="AJ102" s="114"/>
      <c r="AK102" s="114"/>
      <c r="AL102" s="114"/>
      <c r="AM102" s="114"/>
      <c r="AN102" s="114"/>
      <c r="AO102" s="114"/>
      <c r="AP102" s="114"/>
      <c r="AQ102" s="114"/>
      <c r="AR102" s="114"/>
      <c r="AS102" s="114"/>
      <c r="AT102" s="114"/>
      <c r="AU102" s="114"/>
      <c r="AV102" s="114"/>
      <c r="AW102" s="114"/>
      <c r="AX102" s="114"/>
      <c r="AY102" s="114"/>
      <c r="AZ102" s="114"/>
    </row>
    <row r="103" spans="1:52" ht="19.5" x14ac:dyDescent="0.25">
      <c r="A103" s="76"/>
      <c r="B103" s="77"/>
      <c r="C103" s="77"/>
      <c r="D103" s="77"/>
      <c r="E103" s="77"/>
      <c r="F103" s="77"/>
      <c r="G103" s="77"/>
      <c r="H103" s="77"/>
      <c r="I103" s="77"/>
      <c r="J103" s="77"/>
      <c r="K103" s="77"/>
      <c r="L103" s="77"/>
      <c r="M103" s="78"/>
      <c r="N103" s="78"/>
      <c r="O103" s="78"/>
      <c r="P103" s="78"/>
      <c r="Q103" s="78"/>
      <c r="R103" s="78"/>
      <c r="S103" s="78"/>
      <c r="T103" s="78"/>
      <c r="U103" s="78"/>
      <c r="V103" s="78"/>
      <c r="W103" s="77"/>
      <c r="X103" s="78"/>
      <c r="Y103" s="77"/>
      <c r="Z103" s="79"/>
      <c r="AA103" s="119"/>
      <c r="AB103" s="114"/>
      <c r="AC103" s="114"/>
      <c r="AD103" s="114"/>
      <c r="AE103" s="114"/>
      <c r="AF103" s="114"/>
      <c r="AG103" s="114"/>
      <c r="AH103" s="114"/>
      <c r="AI103" s="114"/>
      <c r="AJ103" s="114"/>
      <c r="AK103" s="114"/>
      <c r="AL103" s="114"/>
      <c r="AM103" s="114"/>
      <c r="AN103" s="114"/>
      <c r="AO103" s="114"/>
      <c r="AP103" s="114"/>
      <c r="AQ103" s="114"/>
      <c r="AR103" s="114"/>
      <c r="AS103" s="114"/>
      <c r="AT103" s="114"/>
      <c r="AU103" s="114"/>
      <c r="AV103" s="114"/>
      <c r="AW103" s="114"/>
      <c r="AX103" s="114"/>
      <c r="AY103" s="114"/>
      <c r="AZ103" s="114"/>
    </row>
    <row r="104" spans="1:52" ht="19.5" x14ac:dyDescent="0.25">
      <c r="A104" s="76" t="s">
        <v>126</v>
      </c>
      <c r="B104" s="77"/>
      <c r="C104" s="77"/>
      <c r="D104" s="77"/>
      <c r="E104" s="77"/>
      <c r="F104" s="77"/>
      <c r="G104" s="77"/>
      <c r="H104" s="77"/>
      <c r="I104" s="77"/>
      <c r="J104" s="77"/>
      <c r="K104" s="77"/>
      <c r="L104" s="77"/>
      <c r="M104" s="78"/>
      <c r="N104" s="78"/>
      <c r="O104" s="78"/>
      <c r="P104" s="78"/>
      <c r="Q104" s="78"/>
      <c r="R104" s="78"/>
      <c r="S104" s="78"/>
      <c r="T104" s="78"/>
      <c r="U104" s="78"/>
      <c r="V104" s="78"/>
      <c r="W104" s="77"/>
      <c r="X104" s="78"/>
      <c r="Y104" s="77"/>
      <c r="Z104" s="79"/>
      <c r="AA104" s="119"/>
      <c r="AB104" s="114"/>
      <c r="AC104" s="114"/>
      <c r="AD104" s="114"/>
      <c r="AE104" s="114"/>
      <c r="AF104" s="114"/>
      <c r="AG104" s="114"/>
      <c r="AH104" s="114"/>
      <c r="AI104" s="114"/>
      <c r="AJ104" s="114"/>
      <c r="AK104" s="114"/>
      <c r="AL104" s="114"/>
      <c r="AM104" s="114"/>
      <c r="AN104" s="114"/>
      <c r="AO104" s="114"/>
      <c r="AP104" s="114"/>
      <c r="AQ104" s="114"/>
      <c r="AR104" s="114"/>
      <c r="AS104" s="114"/>
      <c r="AT104" s="114"/>
      <c r="AU104" s="114"/>
      <c r="AV104" s="114"/>
      <c r="AW104" s="114"/>
      <c r="AX104" s="114"/>
      <c r="AY104" s="114"/>
      <c r="AZ104" s="114"/>
    </row>
    <row r="105" spans="1:52" ht="19.5" x14ac:dyDescent="0.25">
      <c r="A105" s="76"/>
      <c r="B105" s="77"/>
      <c r="C105" s="77"/>
      <c r="D105" s="77"/>
      <c r="E105" s="77"/>
      <c r="F105" s="77"/>
      <c r="G105" s="77"/>
      <c r="H105" s="77"/>
      <c r="I105" s="77"/>
      <c r="J105" s="77"/>
      <c r="K105" s="77"/>
      <c r="L105" s="77"/>
      <c r="M105" s="78"/>
      <c r="N105" s="78"/>
      <c r="O105" s="78"/>
      <c r="P105" s="78"/>
      <c r="Q105" s="78"/>
      <c r="R105" s="78"/>
      <c r="S105" s="78"/>
      <c r="T105" s="78"/>
      <c r="U105" s="78"/>
      <c r="V105" s="78"/>
      <c r="W105" s="77"/>
      <c r="X105" s="78"/>
      <c r="Y105" s="77"/>
      <c r="Z105" s="79"/>
      <c r="AA105" s="119"/>
      <c r="AB105" s="114"/>
      <c r="AC105" s="114"/>
      <c r="AD105" s="114"/>
      <c r="AE105" s="114"/>
      <c r="AF105" s="114"/>
      <c r="AG105" s="114"/>
      <c r="AH105" s="114"/>
      <c r="AI105" s="114"/>
      <c r="AJ105" s="114"/>
      <c r="AK105" s="114"/>
      <c r="AL105" s="114"/>
      <c r="AM105" s="114"/>
      <c r="AN105" s="114"/>
      <c r="AO105" s="114"/>
      <c r="AP105" s="114"/>
      <c r="AQ105" s="114"/>
      <c r="AR105" s="114"/>
      <c r="AS105" s="114"/>
      <c r="AT105" s="114"/>
      <c r="AU105" s="114"/>
      <c r="AV105" s="114"/>
      <c r="AW105" s="114"/>
      <c r="AX105" s="114"/>
      <c r="AY105" s="114"/>
      <c r="AZ105" s="114"/>
    </row>
    <row r="106" spans="1:52" ht="19.5" x14ac:dyDescent="0.25">
      <c r="A106" s="334" t="s">
        <v>186</v>
      </c>
      <c r="B106" s="335"/>
      <c r="C106" s="335"/>
      <c r="D106" s="335"/>
      <c r="E106" s="335"/>
      <c r="F106" s="335"/>
      <c r="G106" s="335"/>
      <c r="H106" s="335"/>
      <c r="I106" s="335"/>
      <c r="J106" s="335"/>
      <c r="K106" s="335"/>
      <c r="L106" s="335"/>
      <c r="M106" s="335"/>
      <c r="N106" s="335"/>
      <c r="O106" s="335"/>
      <c r="P106" s="335"/>
      <c r="Q106" s="335"/>
      <c r="R106" s="335"/>
      <c r="S106" s="335"/>
      <c r="T106" s="335"/>
      <c r="U106" s="335"/>
      <c r="V106" s="335"/>
      <c r="W106" s="335"/>
      <c r="X106" s="335"/>
      <c r="Y106" s="335"/>
      <c r="Z106" s="79"/>
      <c r="AA106" s="143"/>
      <c r="AB106" s="114"/>
      <c r="AC106" s="114"/>
      <c r="AD106" s="114"/>
      <c r="AE106" s="114"/>
      <c r="AF106" s="114"/>
      <c r="AG106" s="114"/>
      <c r="AH106" s="114"/>
      <c r="AI106" s="114"/>
      <c r="AJ106" s="114"/>
      <c r="AK106" s="114"/>
      <c r="AL106" s="114"/>
      <c r="AM106" s="114"/>
      <c r="AN106" s="114"/>
      <c r="AO106" s="114"/>
      <c r="AP106" s="114"/>
      <c r="AQ106" s="114"/>
      <c r="AR106" s="114"/>
      <c r="AS106" s="114"/>
      <c r="AT106" s="114"/>
      <c r="AU106" s="114"/>
      <c r="AV106" s="114"/>
      <c r="AW106" s="114"/>
      <c r="AX106" s="114"/>
      <c r="AY106" s="114"/>
      <c r="AZ106" s="114"/>
    </row>
    <row r="107" spans="1:52" ht="19.5" x14ac:dyDescent="0.25">
      <c r="A107" s="334"/>
      <c r="B107" s="335"/>
      <c r="C107" s="335"/>
      <c r="D107" s="335"/>
      <c r="E107" s="335"/>
      <c r="F107" s="335"/>
      <c r="G107" s="335"/>
      <c r="H107" s="335"/>
      <c r="I107" s="335"/>
      <c r="J107" s="335"/>
      <c r="K107" s="335"/>
      <c r="L107" s="335"/>
      <c r="M107" s="335"/>
      <c r="N107" s="335"/>
      <c r="O107" s="335"/>
      <c r="P107" s="335"/>
      <c r="Q107" s="335"/>
      <c r="R107" s="335"/>
      <c r="S107" s="335"/>
      <c r="T107" s="335"/>
      <c r="U107" s="335"/>
      <c r="V107" s="335"/>
      <c r="W107" s="335"/>
      <c r="X107" s="335"/>
      <c r="Y107" s="335"/>
      <c r="Z107" s="79"/>
      <c r="AA107" s="144"/>
      <c r="AB107" s="145"/>
      <c r="AC107" s="145"/>
      <c r="AD107" s="145"/>
      <c r="AE107" s="114"/>
      <c r="AF107" s="114"/>
      <c r="AG107" s="114"/>
      <c r="AH107" s="114"/>
      <c r="AI107" s="114"/>
      <c r="AJ107" s="114"/>
      <c r="AK107" s="114"/>
      <c r="AL107" s="114"/>
      <c r="AM107" s="114"/>
      <c r="AN107" s="114"/>
      <c r="AO107" s="114"/>
      <c r="AP107" s="114"/>
      <c r="AQ107" s="114"/>
      <c r="AR107" s="114"/>
      <c r="AS107" s="114"/>
      <c r="AT107" s="114"/>
      <c r="AU107" s="114"/>
      <c r="AV107" s="114"/>
      <c r="AW107" s="114"/>
      <c r="AX107" s="114"/>
      <c r="AY107" s="114"/>
      <c r="AZ107" s="114"/>
    </row>
    <row r="108" spans="1:52" ht="19.5" x14ac:dyDescent="0.25">
      <c r="A108" s="99"/>
      <c r="B108" s="100"/>
      <c r="C108" s="100"/>
      <c r="D108" s="100"/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1"/>
      <c r="Y108" s="101"/>
      <c r="Z108" s="102"/>
      <c r="AA108" s="146"/>
      <c r="AB108" s="147"/>
      <c r="AC108" s="147"/>
      <c r="AD108" s="147"/>
      <c r="AE108" s="147"/>
      <c r="AF108" s="147"/>
      <c r="AG108" s="147"/>
      <c r="AH108" s="147"/>
      <c r="AI108" s="147"/>
      <c r="AJ108" s="147"/>
      <c r="AK108" s="147"/>
      <c r="AL108" s="147"/>
      <c r="AM108" s="147"/>
      <c r="AN108" s="147"/>
      <c r="AO108" s="147"/>
      <c r="AP108" s="147"/>
      <c r="AQ108" s="147"/>
      <c r="AR108" s="147"/>
      <c r="AS108" s="147"/>
      <c r="AT108" s="147"/>
      <c r="AU108" s="147"/>
      <c r="AV108" s="147"/>
      <c r="AW108" s="147"/>
      <c r="AX108" s="148"/>
      <c r="AY108" s="148"/>
      <c r="AZ108" s="149"/>
    </row>
    <row r="109" spans="1:52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52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52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52" x14ac:dyDescent="0.25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customFormat="1" x14ac:dyDescent="0.25"/>
    <row r="114" customFormat="1" x14ac:dyDescent="0.25"/>
  </sheetData>
  <mergeCells count="69">
    <mergeCell ref="A1:Z1"/>
    <mergeCell ref="AA4:AZ4"/>
    <mergeCell ref="F6:O6"/>
    <mergeCell ref="A8:D8"/>
    <mergeCell ref="F8:O8"/>
    <mergeCell ref="AA1:AZ1"/>
    <mergeCell ref="A6:E6"/>
    <mergeCell ref="F10:O10"/>
    <mergeCell ref="A2:U2"/>
    <mergeCell ref="A4:E4"/>
    <mergeCell ref="F4:H4"/>
    <mergeCell ref="J4:L4"/>
    <mergeCell ref="N4:O4"/>
    <mergeCell ref="A12:M12"/>
    <mergeCell ref="N12:Z12"/>
    <mergeCell ref="A14:L15"/>
    <mergeCell ref="N14:Y15"/>
    <mergeCell ref="A20:L20"/>
    <mergeCell ref="N20:Y20"/>
    <mergeCell ref="A19:L19"/>
    <mergeCell ref="N19:Y19"/>
    <mergeCell ref="A18:L18"/>
    <mergeCell ref="N18:Y18"/>
    <mergeCell ref="A25:L25"/>
    <mergeCell ref="N25:Y25"/>
    <mergeCell ref="A28:N28"/>
    <mergeCell ref="O28:Z28"/>
    <mergeCell ref="F30:N30"/>
    <mergeCell ref="V30:X30"/>
    <mergeCell ref="A38:D39"/>
    <mergeCell ref="F46:I46"/>
    <mergeCell ref="H62:T62"/>
    <mergeCell ref="W74:X76"/>
    <mergeCell ref="F32:N32"/>
    <mergeCell ref="V32:X32"/>
    <mergeCell ref="F34:N34"/>
    <mergeCell ref="A36:E36"/>
    <mergeCell ref="F36:N36"/>
    <mergeCell ref="F37:S37"/>
    <mergeCell ref="V46:X46"/>
    <mergeCell ref="A41:E42"/>
    <mergeCell ref="P67:V67"/>
    <mergeCell ref="P69:V69"/>
    <mergeCell ref="Y74:Z76"/>
    <mergeCell ref="I80:J80"/>
    <mergeCell ref="P80:Q80"/>
    <mergeCell ref="W80:X80"/>
    <mergeCell ref="I82:J82"/>
    <mergeCell ref="P82:Q82"/>
    <mergeCell ref="W82:X82"/>
    <mergeCell ref="A106:Y107"/>
    <mergeCell ref="U84:V84"/>
    <mergeCell ref="X84:Y84"/>
    <mergeCell ref="U86:V86"/>
    <mergeCell ref="X86:Y86"/>
    <mergeCell ref="U88:V88"/>
    <mergeCell ref="X88:Y88"/>
    <mergeCell ref="U90:V90"/>
    <mergeCell ref="X90:Y90"/>
    <mergeCell ref="U93:V93"/>
    <mergeCell ref="X93:Y93"/>
    <mergeCell ref="U96:V96"/>
    <mergeCell ref="X96:Y96"/>
    <mergeCell ref="AA12:AZ12"/>
    <mergeCell ref="AA38:AD39"/>
    <mergeCell ref="AA36:AE36"/>
    <mergeCell ref="AA28:AN28"/>
    <mergeCell ref="AO28:AZ28"/>
    <mergeCell ref="AA29:AZ30"/>
  </mergeCells>
  <phoneticPr fontId="40" type="noConversion"/>
  <conditionalFormatting sqref="M4">
    <cfRule type="expression" dxfId="0" priority="1">
      <formula>$M$4</formula>
    </cfRule>
  </conditionalFormatting>
  <dataValidations count="4">
    <dataValidation type="textLength" operator="equal" allowBlank="1" showInputMessage="1" showErrorMessage="1" error="Please enter a date with a maximum of 8 digits (YYYYMMDD)" sqref="J4:L4" xr:uid="{4D56AA6B-FB1E-46C7-980F-A285791A0FCA}">
      <formula1>8</formula1>
    </dataValidation>
    <dataValidation operator="equal" allowBlank="1" showInputMessage="1" showErrorMessage="1" sqref="M4" xr:uid="{80E4D69C-8D71-4DB3-B13A-82315CC96B6F}"/>
    <dataValidation type="textLength" operator="equal" allowBlank="1" showInputMessage="1" showErrorMessage="1" error="Please enter a number with 6 digits (XXXXXX)." sqref="N4:O4" xr:uid="{6CFF0FD5-F5EB-4C0F-B770-A005A880F3A5}">
      <formula1>6</formula1>
    </dataValidation>
    <dataValidation allowBlank="1" showInputMessage="1" sqref="U86:V86 X86:Y86 AU86:AV86 AX86:AY86" xr:uid="{5948855B-4F74-4E8B-B776-FC3396AE4ABC}"/>
  </dataValidations>
  <pageMargins left="0.7" right="0.7" top="0.78740157499999996" bottom="0.78740157499999996" header="0.3" footer="0.3"/>
  <pageSetup paperSize="9" orientation="portrait" r:id="rId1"/>
  <drawing r:id="rId2"/>
  <legacyDrawing r:id="rId3"/>
  <controls>
    <mc:AlternateContent xmlns:mc="http://schemas.openxmlformats.org/markup-compatibility/2006">
      <mc:Choice Requires="x14">
        <control shapeId="4103" r:id="rId4" name="ComboBox1">
          <controlPr locked="0" defaultSize="0" autoLine="0" listFillRange="Data!E4:E5" r:id="rId5">
            <anchor moveWithCells="1">
              <from>
                <xdr:col>5</xdr:col>
                <xdr:colOff>9525</xdr:colOff>
                <xdr:row>43</xdr:row>
                <xdr:rowOff>57150</xdr:rowOff>
              </from>
              <to>
                <xdr:col>8</xdr:col>
                <xdr:colOff>295275</xdr:colOff>
                <xdr:row>44</xdr:row>
                <xdr:rowOff>9525</xdr:rowOff>
              </to>
            </anchor>
          </controlPr>
        </control>
      </mc:Choice>
      <mc:Fallback>
        <control shapeId="4103" r:id="rId4" name="ComboBox1"/>
      </mc:Fallback>
    </mc:AlternateContent>
    <mc:AlternateContent xmlns:mc="http://schemas.openxmlformats.org/markup-compatibility/2006">
      <mc:Choice Requires="x14">
        <control shapeId="4104" r:id="rId6" name="ComboBox2">
          <controlPr locked="0" defaultSize="0" autoLine="0" listFillRange="Data!E10:E11" r:id="rId7">
            <anchor moveWithCells="1">
              <from>
                <xdr:col>10</xdr:col>
                <xdr:colOff>0</xdr:colOff>
                <xdr:row>44</xdr:row>
                <xdr:rowOff>228600</xdr:rowOff>
              </from>
              <to>
                <xdr:col>13</xdr:col>
                <xdr:colOff>9525</xdr:colOff>
                <xdr:row>46</xdr:row>
                <xdr:rowOff>0</xdr:rowOff>
              </to>
            </anchor>
          </controlPr>
        </control>
      </mc:Choice>
      <mc:Fallback>
        <control shapeId="4104" r:id="rId6" name="ComboBox2"/>
      </mc:Fallback>
    </mc:AlternateContent>
    <mc:AlternateContent xmlns:mc="http://schemas.openxmlformats.org/markup-compatibility/2006">
      <mc:Choice Requires="x14">
        <control shapeId="4105" r:id="rId8" name="ComboBox3">
          <controlPr locked="0" defaultSize="0" autoLine="0" listFillRange="Data!#REF!" r:id="rId9">
            <anchor moveWithCells="1">
              <from>
                <xdr:col>5</xdr:col>
                <xdr:colOff>0</xdr:colOff>
                <xdr:row>37</xdr:row>
                <xdr:rowOff>190500</xdr:rowOff>
              </from>
              <to>
                <xdr:col>14</xdr:col>
                <xdr:colOff>152400</xdr:colOff>
                <xdr:row>38</xdr:row>
                <xdr:rowOff>171450</xdr:rowOff>
              </to>
            </anchor>
          </controlPr>
        </control>
      </mc:Choice>
      <mc:Fallback>
        <control shapeId="4105" r:id="rId8" name="ComboBox3"/>
      </mc:Fallback>
    </mc:AlternateContent>
    <mc:AlternateContent xmlns:mc="http://schemas.openxmlformats.org/markup-compatibility/2006">
      <mc:Choice Requires="x14">
        <control shapeId="4106" r:id="rId10" name="ComboBox4">
          <controlPr locked="0" defaultSize="0" autoLine="0" autoPict="0" listFillRange="Data!#REF!" r:id="rId11">
            <anchor moveWithCells="1">
              <from>
                <xdr:col>4</xdr:col>
                <xdr:colOff>304800</xdr:colOff>
                <xdr:row>40</xdr:row>
                <xdr:rowOff>123825</xdr:rowOff>
              </from>
              <to>
                <xdr:col>13</xdr:col>
                <xdr:colOff>285750</xdr:colOff>
                <xdr:row>42</xdr:row>
                <xdr:rowOff>9525</xdr:rowOff>
              </to>
            </anchor>
          </controlPr>
        </control>
      </mc:Choice>
      <mc:Fallback>
        <control shapeId="4106" r:id="rId10" name="ComboBox4"/>
      </mc:Fallback>
    </mc:AlternateContent>
    <mc:AlternateContent xmlns:mc="http://schemas.openxmlformats.org/markup-compatibility/2006">
      <mc:Choice Requires="x14">
        <control shapeId="4109" r:id="rId12" name="ComboBox7">
          <controlPr locked="0" defaultSize="0" autoLine="0" listFillRange="Data!J4:J5" r:id="rId13">
            <anchor moveWithCells="1">
              <from>
                <xdr:col>23</xdr:col>
                <xdr:colOff>152400</xdr:colOff>
                <xdr:row>49</xdr:row>
                <xdr:rowOff>38100</xdr:rowOff>
              </from>
              <to>
                <xdr:col>25</xdr:col>
                <xdr:colOff>85725</xdr:colOff>
                <xdr:row>50</xdr:row>
                <xdr:rowOff>9525</xdr:rowOff>
              </to>
            </anchor>
          </controlPr>
        </control>
      </mc:Choice>
      <mc:Fallback>
        <control shapeId="4109" r:id="rId12" name="ComboBox7"/>
      </mc:Fallback>
    </mc:AlternateContent>
    <mc:AlternateContent xmlns:mc="http://schemas.openxmlformats.org/markup-compatibility/2006">
      <mc:Choice Requires="x14">
        <control shapeId="4111" r:id="rId14" name="ComboBox6">
          <controlPr locked="0" defaultSize="0" autoLine="0" listFillRange="Data!J4:J5" r:id="rId15">
            <anchor moveWithCells="1">
              <from>
                <xdr:col>23</xdr:col>
                <xdr:colOff>152400</xdr:colOff>
                <xdr:row>51</xdr:row>
                <xdr:rowOff>9525</xdr:rowOff>
              </from>
              <to>
                <xdr:col>25</xdr:col>
                <xdr:colOff>95250</xdr:colOff>
                <xdr:row>51</xdr:row>
                <xdr:rowOff>228600</xdr:rowOff>
              </to>
            </anchor>
          </controlPr>
        </control>
      </mc:Choice>
      <mc:Fallback>
        <control shapeId="4111" r:id="rId14" name="ComboBox6"/>
      </mc:Fallback>
    </mc:AlternateContent>
    <mc:AlternateContent xmlns:mc="http://schemas.openxmlformats.org/markup-compatibility/2006">
      <mc:Choice Requires="x14">
        <control shapeId="4112" r:id="rId16" name="ComboBox8">
          <controlPr locked="0" defaultSize="0" autoLine="0" listFillRange="Data!J4:J5" r:id="rId17">
            <anchor moveWithCells="1">
              <from>
                <xdr:col>23</xdr:col>
                <xdr:colOff>142875</xdr:colOff>
                <xdr:row>52</xdr:row>
                <xdr:rowOff>238125</xdr:rowOff>
              </from>
              <to>
                <xdr:col>25</xdr:col>
                <xdr:colOff>85725</xdr:colOff>
                <xdr:row>53</xdr:row>
                <xdr:rowOff>209550</xdr:rowOff>
              </to>
            </anchor>
          </controlPr>
        </control>
      </mc:Choice>
      <mc:Fallback>
        <control shapeId="4112" r:id="rId16" name="ComboBox8"/>
      </mc:Fallback>
    </mc:AlternateContent>
    <mc:AlternateContent xmlns:mc="http://schemas.openxmlformats.org/markup-compatibility/2006">
      <mc:Choice Requires="x14">
        <control shapeId="4113" r:id="rId18" name="ComboBox9">
          <controlPr locked="0" defaultSize="0" autoLine="0" listFillRange="Data!J4:J5" r:id="rId19">
            <anchor moveWithCells="1">
              <from>
                <xdr:col>23</xdr:col>
                <xdr:colOff>133350</xdr:colOff>
                <xdr:row>54</xdr:row>
                <xdr:rowOff>238125</xdr:rowOff>
              </from>
              <to>
                <xdr:col>25</xdr:col>
                <xdr:colOff>76200</xdr:colOff>
                <xdr:row>55</xdr:row>
                <xdr:rowOff>209550</xdr:rowOff>
              </to>
            </anchor>
          </controlPr>
        </control>
      </mc:Choice>
      <mc:Fallback>
        <control shapeId="4113" r:id="rId18" name="ComboBox9"/>
      </mc:Fallback>
    </mc:AlternateContent>
    <mc:AlternateContent xmlns:mc="http://schemas.openxmlformats.org/markup-compatibility/2006">
      <mc:Choice Requires="x14">
        <control shapeId="4114" r:id="rId20" name="ComboBox5">
          <controlPr locked="0" defaultSize="0" autoLine="0" autoPict="0" listFillRange="Data!J4:J5" r:id="rId21">
            <anchor moveWithCells="1">
              <from>
                <xdr:col>24</xdr:col>
                <xdr:colOff>19050</xdr:colOff>
                <xdr:row>99</xdr:row>
                <xdr:rowOff>38100</xdr:rowOff>
              </from>
              <to>
                <xdr:col>25</xdr:col>
                <xdr:colOff>257175</xdr:colOff>
                <xdr:row>100</xdr:row>
                <xdr:rowOff>9525</xdr:rowOff>
              </to>
            </anchor>
          </controlPr>
        </control>
      </mc:Choice>
      <mc:Fallback>
        <control shapeId="4114" r:id="rId20" name="ComboBox5"/>
      </mc:Fallback>
    </mc:AlternateContent>
    <mc:AlternateContent xmlns:mc="http://schemas.openxmlformats.org/markup-compatibility/2006">
      <mc:Choice Requires="x14">
        <control shapeId="4115" r:id="rId22" name="ComboBox10">
          <controlPr locked="0" defaultSize="0" autoLine="0" listFillRange="Data!J4:J5" r:id="rId23">
            <anchor moveWithCells="1">
              <from>
                <xdr:col>24</xdr:col>
                <xdr:colOff>28575</xdr:colOff>
                <xdr:row>101</xdr:row>
                <xdr:rowOff>19050</xdr:rowOff>
              </from>
              <to>
                <xdr:col>25</xdr:col>
                <xdr:colOff>266700</xdr:colOff>
                <xdr:row>101</xdr:row>
                <xdr:rowOff>238125</xdr:rowOff>
              </to>
            </anchor>
          </controlPr>
        </control>
      </mc:Choice>
      <mc:Fallback>
        <control shapeId="4115" r:id="rId22" name="ComboBox10"/>
      </mc:Fallback>
    </mc:AlternateContent>
    <mc:AlternateContent xmlns:mc="http://schemas.openxmlformats.org/markup-compatibility/2006">
      <mc:Choice Requires="x14">
        <control shapeId="4116" r:id="rId24" name="ComboBox11">
          <controlPr locked="0" defaultSize="0" autoLine="0" autoPict="0" listFillRange="Data!#REF!" r:id="rId25">
            <anchor moveWithCells="1">
              <from>
                <xdr:col>9</xdr:col>
                <xdr:colOff>57150</xdr:colOff>
                <xdr:row>63</xdr:row>
                <xdr:rowOff>0</xdr:rowOff>
              </from>
              <to>
                <xdr:col>19</xdr:col>
                <xdr:colOff>304800</xdr:colOff>
                <xdr:row>63</xdr:row>
                <xdr:rowOff>219075</xdr:rowOff>
              </to>
            </anchor>
          </controlPr>
        </control>
      </mc:Choice>
      <mc:Fallback>
        <control shapeId="4116" r:id="rId24" name="ComboBox11"/>
      </mc:Fallback>
    </mc:AlternateContent>
    <mc:AlternateContent xmlns:mc="http://schemas.openxmlformats.org/markup-compatibility/2006">
      <mc:Choice Requires="x14">
        <control shapeId="4117" r:id="rId26" name="ComboBox12">
          <controlPr locked="0" defaultSize="0" autoLine="0" listFillRange="Data!J4:J5" r:id="rId27">
            <anchor moveWithCells="1">
              <from>
                <xdr:col>24</xdr:col>
                <xdr:colOff>28575</xdr:colOff>
                <xdr:row>103</xdr:row>
                <xdr:rowOff>19050</xdr:rowOff>
              </from>
              <to>
                <xdr:col>25</xdr:col>
                <xdr:colOff>266700</xdr:colOff>
                <xdr:row>103</xdr:row>
                <xdr:rowOff>238125</xdr:rowOff>
              </to>
            </anchor>
          </controlPr>
        </control>
      </mc:Choice>
      <mc:Fallback>
        <control shapeId="4117" r:id="rId26" name="ComboBox12"/>
      </mc:Fallback>
    </mc:AlternateContent>
    <mc:AlternateContent xmlns:mc="http://schemas.openxmlformats.org/markup-compatibility/2006">
      <mc:Choice Requires="x14">
        <control shapeId="4100" r:id="rId28" name="Option Button 4">
          <controlPr locked="0" defaultSize="0" autoFill="0" autoLine="0" autoPict="0" altText="">
            <anchor moveWithCells="1">
              <from>
                <xdr:col>0</xdr:col>
                <xdr:colOff>0</xdr:colOff>
                <xdr:row>65</xdr:row>
                <xdr:rowOff>180975</xdr:rowOff>
              </from>
              <to>
                <xdr:col>4</xdr:col>
                <xdr:colOff>57150</xdr:colOff>
                <xdr:row>67</xdr:row>
                <xdr:rowOff>38100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1" r:id="rId29" name="Option Button 5">
          <controlPr locked="0" defaultSize="0" autoFill="0" autoLine="0" autoPict="0">
            <anchor moveWithCells="1">
              <from>
                <xdr:col>0</xdr:col>
                <xdr:colOff>9525</xdr:colOff>
                <xdr:row>69</xdr:row>
                <xdr:rowOff>228600</xdr:rowOff>
              </from>
              <to>
                <xdr:col>4</xdr:col>
                <xdr:colOff>66675</xdr:colOff>
                <xdr:row>71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4102" r:id="rId30" name="Option Button 6">
          <controlPr locked="0" defaultSize="0" autoFill="0" autoLine="0" autoPict="0" altText="">
            <anchor moveWithCells="1">
              <from>
                <xdr:col>0</xdr:col>
                <xdr:colOff>0</xdr:colOff>
                <xdr:row>67</xdr:row>
                <xdr:rowOff>238125</xdr:rowOff>
              </from>
              <to>
                <xdr:col>4</xdr:col>
                <xdr:colOff>57150</xdr:colOff>
                <xdr:row>69</xdr:row>
                <xdr:rowOff>28575</xdr:rowOff>
              </to>
            </anchor>
          </controlPr>
        </control>
      </mc:Choice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469C6C1-0A8E-45F1-A750-FC5297C16448}">
          <x14:formula1>
            <xm:f>Data!$I$4:$I$5</xm:f>
          </x14:formula1>
          <xm:sqref>S101:S105 AT102 T57 T102 AU106 AS101:AS106 AT57</xm:sqref>
        </x14:dataValidation>
        <x14:dataValidation type="list" showDropDown="1" showInputMessage="1" xr:uid="{A04C2E34-AE62-4B05-A2D0-8BE58FBB4D74}">
          <x14:formula1>
            <xm:f>Data!#REF!</xm:f>
          </x14:formula1>
          <xm:sqref>L38:M38 AU42:AV42 AU40:AV40 AS39 AL38:AM38 U42:V42 U40:V40 S39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1"/>
  <dimension ref="B2:N199"/>
  <sheetViews>
    <sheetView topLeftCell="A3" workbookViewId="0">
      <selection activeCell="J10" sqref="J10"/>
    </sheetView>
  </sheetViews>
  <sheetFormatPr baseColWidth="10" defaultRowHeight="15" x14ac:dyDescent="0.25"/>
  <cols>
    <col min="12" max="12" width="16.5703125" customWidth="1"/>
  </cols>
  <sheetData>
    <row r="2" spans="2:14" ht="15.75" x14ac:dyDescent="0.25">
      <c r="B2" s="5" t="s">
        <v>22</v>
      </c>
      <c r="C2" s="5"/>
      <c r="E2" s="5" t="s">
        <v>111</v>
      </c>
      <c r="I2" s="24" t="s">
        <v>117</v>
      </c>
      <c r="J2" s="24" t="s">
        <v>135</v>
      </c>
      <c r="L2" s="24" t="s">
        <v>219</v>
      </c>
      <c r="N2" s="24" t="s">
        <v>336</v>
      </c>
    </row>
    <row r="3" spans="2:14" x14ac:dyDescent="0.25">
      <c r="C3" t="s">
        <v>332</v>
      </c>
      <c r="E3" t="s">
        <v>332</v>
      </c>
      <c r="L3" t="s">
        <v>332</v>
      </c>
    </row>
    <row r="4" spans="2:14" ht="18" x14ac:dyDescent="0.25">
      <c r="E4" t="s">
        <v>347</v>
      </c>
      <c r="I4" s="25" t="s">
        <v>118</v>
      </c>
      <c r="J4" t="s">
        <v>352</v>
      </c>
      <c r="L4" t="s">
        <v>333</v>
      </c>
      <c r="N4">
        <v>2</v>
      </c>
    </row>
    <row r="5" spans="2:14" x14ac:dyDescent="0.25">
      <c r="B5">
        <v>1</v>
      </c>
      <c r="C5" t="s">
        <v>222</v>
      </c>
      <c r="E5" t="s">
        <v>348</v>
      </c>
      <c r="J5" t="s">
        <v>136</v>
      </c>
      <c r="L5" t="s">
        <v>334</v>
      </c>
    </row>
    <row r="6" spans="2:14" x14ac:dyDescent="0.25">
      <c r="B6">
        <v>2</v>
      </c>
      <c r="C6" t="s">
        <v>23</v>
      </c>
      <c r="L6" t="s">
        <v>335</v>
      </c>
    </row>
    <row r="7" spans="2:14" x14ac:dyDescent="0.25">
      <c r="B7">
        <v>3</v>
      </c>
      <c r="C7" t="s">
        <v>253</v>
      </c>
    </row>
    <row r="8" spans="2:14" ht="15.75" x14ac:dyDescent="0.25">
      <c r="B8">
        <v>4</v>
      </c>
      <c r="C8" t="s">
        <v>24</v>
      </c>
      <c r="E8" s="5" t="s">
        <v>345</v>
      </c>
    </row>
    <row r="9" spans="2:14" x14ac:dyDescent="0.25">
      <c r="B9">
        <v>5</v>
      </c>
      <c r="C9" t="s">
        <v>25</v>
      </c>
      <c r="E9" t="s">
        <v>332</v>
      </c>
    </row>
    <row r="10" spans="2:14" x14ac:dyDescent="0.25">
      <c r="B10">
        <v>6</v>
      </c>
      <c r="C10" t="s">
        <v>224</v>
      </c>
      <c r="E10" t="s">
        <v>349</v>
      </c>
    </row>
    <row r="11" spans="2:14" ht="18" x14ac:dyDescent="0.35">
      <c r="B11">
        <v>7</v>
      </c>
      <c r="C11" t="s">
        <v>305</v>
      </c>
      <c r="E11" t="s">
        <v>350</v>
      </c>
    </row>
    <row r="12" spans="2:14" x14ac:dyDescent="0.25">
      <c r="B12">
        <v>8</v>
      </c>
      <c r="C12" t="s">
        <v>223</v>
      </c>
    </row>
    <row r="13" spans="2:14" x14ac:dyDescent="0.25">
      <c r="B13">
        <v>9</v>
      </c>
      <c r="C13" t="s">
        <v>26</v>
      </c>
    </row>
    <row r="14" spans="2:14" x14ac:dyDescent="0.25">
      <c r="B14">
        <v>10</v>
      </c>
      <c r="C14" t="s">
        <v>27</v>
      </c>
    </row>
    <row r="15" spans="2:14" x14ac:dyDescent="0.25">
      <c r="B15">
        <v>11</v>
      </c>
      <c r="C15" t="s">
        <v>28</v>
      </c>
    </row>
    <row r="16" spans="2:14" x14ac:dyDescent="0.25">
      <c r="B16">
        <v>12</v>
      </c>
      <c r="C16" t="s">
        <v>29</v>
      </c>
    </row>
    <row r="17" spans="2:3" x14ac:dyDescent="0.25">
      <c r="B17">
        <v>13</v>
      </c>
      <c r="C17" t="s">
        <v>225</v>
      </c>
    </row>
    <row r="18" spans="2:3" x14ac:dyDescent="0.25">
      <c r="B18">
        <v>14</v>
      </c>
      <c r="C18" t="s">
        <v>30</v>
      </c>
    </row>
    <row r="19" spans="2:3" x14ac:dyDescent="0.25">
      <c r="B19">
        <v>15</v>
      </c>
      <c r="C19" t="s">
        <v>226</v>
      </c>
    </row>
    <row r="20" spans="2:3" x14ac:dyDescent="0.25">
      <c r="B20">
        <v>16</v>
      </c>
      <c r="C20" t="s">
        <v>31</v>
      </c>
    </row>
    <row r="21" spans="2:3" x14ac:dyDescent="0.25">
      <c r="B21">
        <v>17</v>
      </c>
      <c r="C21" t="s">
        <v>32</v>
      </c>
    </row>
    <row r="22" spans="2:3" x14ac:dyDescent="0.25">
      <c r="B22">
        <v>18</v>
      </c>
      <c r="C22" t="s">
        <v>228</v>
      </c>
    </row>
    <row r="23" spans="2:3" x14ac:dyDescent="0.25">
      <c r="B23">
        <v>19</v>
      </c>
      <c r="C23" t="s">
        <v>229</v>
      </c>
    </row>
    <row r="24" spans="2:3" x14ac:dyDescent="0.25">
      <c r="B24">
        <v>20</v>
      </c>
      <c r="C24" t="s">
        <v>33</v>
      </c>
    </row>
    <row r="25" spans="2:3" x14ac:dyDescent="0.25">
      <c r="B25">
        <v>21</v>
      </c>
      <c r="C25" t="s">
        <v>230</v>
      </c>
    </row>
    <row r="26" spans="2:3" x14ac:dyDescent="0.25">
      <c r="B26">
        <v>22</v>
      </c>
      <c r="C26" t="s">
        <v>227</v>
      </c>
    </row>
    <row r="27" spans="2:3" x14ac:dyDescent="0.25">
      <c r="B27">
        <v>23</v>
      </c>
      <c r="C27" t="s">
        <v>34</v>
      </c>
    </row>
    <row r="28" spans="2:3" x14ac:dyDescent="0.25">
      <c r="B28">
        <v>24</v>
      </c>
      <c r="C28" t="s">
        <v>231</v>
      </c>
    </row>
    <row r="29" spans="2:3" x14ac:dyDescent="0.25">
      <c r="B29">
        <v>25</v>
      </c>
      <c r="C29" t="s">
        <v>35</v>
      </c>
    </row>
    <row r="30" spans="2:3" x14ac:dyDescent="0.25">
      <c r="B30">
        <v>26</v>
      </c>
      <c r="C30" t="s">
        <v>232</v>
      </c>
    </row>
    <row r="31" spans="2:3" x14ac:dyDescent="0.25">
      <c r="B31">
        <v>27</v>
      </c>
      <c r="C31" t="s">
        <v>233</v>
      </c>
    </row>
    <row r="32" spans="2:3" x14ac:dyDescent="0.25">
      <c r="B32">
        <v>28</v>
      </c>
      <c r="C32" t="s">
        <v>36</v>
      </c>
    </row>
    <row r="33" spans="2:3" x14ac:dyDescent="0.25">
      <c r="B33">
        <v>29</v>
      </c>
      <c r="C33" t="s">
        <v>37</v>
      </c>
    </row>
    <row r="34" spans="2:3" x14ac:dyDescent="0.25">
      <c r="B34">
        <v>30</v>
      </c>
      <c r="C34" t="s">
        <v>38</v>
      </c>
    </row>
    <row r="35" spans="2:3" x14ac:dyDescent="0.25">
      <c r="B35">
        <v>31</v>
      </c>
      <c r="C35" t="s">
        <v>39</v>
      </c>
    </row>
    <row r="36" spans="2:3" x14ac:dyDescent="0.25">
      <c r="B36">
        <v>32</v>
      </c>
      <c r="C36" t="s">
        <v>234</v>
      </c>
    </row>
    <row r="37" spans="2:3" x14ac:dyDescent="0.25">
      <c r="B37">
        <v>33</v>
      </c>
      <c r="C37" t="s">
        <v>235</v>
      </c>
    </row>
    <row r="38" spans="2:3" x14ac:dyDescent="0.25">
      <c r="B38">
        <v>34</v>
      </c>
      <c r="C38" t="s">
        <v>236</v>
      </c>
    </row>
    <row r="39" spans="2:3" x14ac:dyDescent="0.25">
      <c r="B39">
        <v>35</v>
      </c>
      <c r="C39" t="s">
        <v>40</v>
      </c>
    </row>
    <row r="40" spans="2:3" x14ac:dyDescent="0.25">
      <c r="B40">
        <v>36</v>
      </c>
      <c r="C40" t="s">
        <v>241</v>
      </c>
    </row>
    <row r="41" spans="2:3" x14ac:dyDescent="0.25">
      <c r="B41">
        <v>37</v>
      </c>
      <c r="C41" t="s">
        <v>41</v>
      </c>
    </row>
    <row r="42" spans="2:3" x14ac:dyDescent="0.25">
      <c r="B42">
        <v>38</v>
      </c>
      <c r="C42" t="s">
        <v>42</v>
      </c>
    </row>
    <row r="43" spans="2:3" x14ac:dyDescent="0.25">
      <c r="B43">
        <v>39</v>
      </c>
      <c r="C43" t="s">
        <v>240</v>
      </c>
    </row>
    <row r="44" spans="2:3" x14ac:dyDescent="0.25">
      <c r="B44">
        <v>40</v>
      </c>
      <c r="C44" t="s">
        <v>43</v>
      </c>
    </row>
    <row r="45" spans="2:3" x14ac:dyDescent="0.25">
      <c r="B45">
        <v>41</v>
      </c>
      <c r="C45" t="s">
        <v>238</v>
      </c>
    </row>
    <row r="46" spans="2:3" x14ac:dyDescent="0.25">
      <c r="B46">
        <v>42</v>
      </c>
      <c r="C46" t="s">
        <v>44</v>
      </c>
    </row>
    <row r="47" spans="2:3" x14ac:dyDescent="0.25">
      <c r="B47">
        <v>43</v>
      </c>
      <c r="C47" t="s">
        <v>287</v>
      </c>
    </row>
    <row r="48" spans="2:3" x14ac:dyDescent="0.25">
      <c r="B48">
        <v>44</v>
      </c>
      <c r="C48" t="s">
        <v>312</v>
      </c>
    </row>
    <row r="49" spans="2:3" x14ac:dyDescent="0.25">
      <c r="B49">
        <v>45</v>
      </c>
      <c r="C49" t="s">
        <v>331</v>
      </c>
    </row>
    <row r="50" spans="2:3" x14ac:dyDescent="0.25">
      <c r="B50">
        <v>46</v>
      </c>
      <c r="C50" t="s">
        <v>45</v>
      </c>
    </row>
    <row r="51" spans="2:3" x14ac:dyDescent="0.25">
      <c r="B51">
        <v>47</v>
      </c>
      <c r="C51" t="s">
        <v>239</v>
      </c>
    </row>
    <row r="52" spans="2:3" x14ac:dyDescent="0.25">
      <c r="B52">
        <v>48</v>
      </c>
      <c r="C52" t="s">
        <v>46</v>
      </c>
    </row>
    <row r="53" spans="2:3" x14ac:dyDescent="0.25">
      <c r="B53">
        <v>49</v>
      </c>
      <c r="C53" t="s">
        <v>243</v>
      </c>
    </row>
    <row r="54" spans="2:3" x14ac:dyDescent="0.25">
      <c r="B54">
        <v>50</v>
      </c>
      <c r="C54" t="s">
        <v>47</v>
      </c>
    </row>
    <row r="55" spans="2:3" x14ac:dyDescent="0.25">
      <c r="B55">
        <v>51</v>
      </c>
      <c r="C55" t="s">
        <v>48</v>
      </c>
    </row>
    <row r="56" spans="2:3" x14ac:dyDescent="0.25">
      <c r="B56">
        <v>52</v>
      </c>
      <c r="C56" t="s">
        <v>246</v>
      </c>
    </row>
    <row r="57" spans="2:3" x14ac:dyDescent="0.25">
      <c r="B57">
        <v>53</v>
      </c>
      <c r="C57" t="s">
        <v>49</v>
      </c>
    </row>
    <row r="58" spans="2:3" x14ac:dyDescent="0.25">
      <c r="B58">
        <v>54</v>
      </c>
      <c r="C58" t="s">
        <v>326</v>
      </c>
    </row>
    <row r="59" spans="2:3" x14ac:dyDescent="0.25">
      <c r="B59">
        <v>55</v>
      </c>
      <c r="C59" t="s">
        <v>50</v>
      </c>
    </row>
    <row r="60" spans="2:3" x14ac:dyDescent="0.25">
      <c r="B60">
        <v>56</v>
      </c>
      <c r="C60" t="s">
        <v>308</v>
      </c>
    </row>
    <row r="61" spans="2:3" x14ac:dyDescent="0.25">
      <c r="B61">
        <v>57</v>
      </c>
      <c r="C61" t="s">
        <v>309</v>
      </c>
    </row>
    <row r="62" spans="2:3" x14ac:dyDescent="0.25">
      <c r="B62">
        <v>58</v>
      </c>
      <c r="C62" t="s">
        <v>314</v>
      </c>
    </row>
    <row r="63" spans="2:3" x14ac:dyDescent="0.25">
      <c r="B63">
        <v>59</v>
      </c>
      <c r="C63" t="s">
        <v>292</v>
      </c>
    </row>
    <row r="64" spans="2:3" x14ac:dyDescent="0.25">
      <c r="B64">
        <v>60</v>
      </c>
      <c r="C64" t="s">
        <v>328</v>
      </c>
    </row>
    <row r="65" spans="2:3" x14ac:dyDescent="0.25">
      <c r="B65">
        <v>61</v>
      </c>
      <c r="C65" t="s">
        <v>51</v>
      </c>
    </row>
    <row r="66" spans="2:3" x14ac:dyDescent="0.25">
      <c r="B66">
        <v>62</v>
      </c>
      <c r="C66" t="s">
        <v>248</v>
      </c>
    </row>
    <row r="67" spans="2:3" x14ac:dyDescent="0.25">
      <c r="B67">
        <v>63</v>
      </c>
      <c r="C67" t="s">
        <v>249</v>
      </c>
    </row>
    <row r="68" spans="2:3" x14ac:dyDescent="0.25">
      <c r="B68">
        <v>64</v>
      </c>
      <c r="C68" t="s">
        <v>52</v>
      </c>
    </row>
    <row r="69" spans="2:3" x14ac:dyDescent="0.25">
      <c r="B69">
        <v>65</v>
      </c>
      <c r="C69" t="s">
        <v>296</v>
      </c>
    </row>
    <row r="70" spans="2:3" x14ac:dyDescent="0.25">
      <c r="B70">
        <v>66</v>
      </c>
      <c r="C70" t="s">
        <v>250</v>
      </c>
    </row>
    <row r="71" spans="2:3" x14ac:dyDescent="0.25">
      <c r="B71">
        <v>67</v>
      </c>
      <c r="C71" t="s">
        <v>251</v>
      </c>
    </row>
    <row r="72" spans="2:3" x14ac:dyDescent="0.25">
      <c r="B72">
        <v>68</v>
      </c>
      <c r="C72" t="s">
        <v>252</v>
      </c>
    </row>
    <row r="73" spans="2:3" x14ac:dyDescent="0.25">
      <c r="B73">
        <v>69</v>
      </c>
      <c r="C73" t="s">
        <v>53</v>
      </c>
    </row>
    <row r="74" spans="2:3" x14ac:dyDescent="0.25">
      <c r="B74">
        <v>70</v>
      </c>
      <c r="C74" t="s">
        <v>54</v>
      </c>
    </row>
    <row r="75" spans="2:3" x14ac:dyDescent="0.25">
      <c r="B75">
        <v>71</v>
      </c>
      <c r="C75" t="s">
        <v>55</v>
      </c>
    </row>
    <row r="76" spans="2:3" x14ac:dyDescent="0.25">
      <c r="B76">
        <v>72</v>
      </c>
      <c r="C76" t="s">
        <v>255</v>
      </c>
    </row>
    <row r="77" spans="2:3" x14ac:dyDescent="0.25">
      <c r="B77">
        <v>73</v>
      </c>
      <c r="C77" t="s">
        <v>254</v>
      </c>
    </row>
    <row r="78" spans="2:3" x14ac:dyDescent="0.25">
      <c r="B78">
        <v>74</v>
      </c>
      <c r="C78" t="s">
        <v>56</v>
      </c>
    </row>
    <row r="79" spans="2:3" x14ac:dyDescent="0.25">
      <c r="B79">
        <v>75</v>
      </c>
      <c r="C79" t="s">
        <v>57</v>
      </c>
    </row>
    <row r="80" spans="2:3" x14ac:dyDescent="0.25">
      <c r="B80">
        <v>76</v>
      </c>
      <c r="C80" t="s">
        <v>247</v>
      </c>
    </row>
    <row r="81" spans="2:3" x14ac:dyDescent="0.25">
      <c r="B81">
        <v>77</v>
      </c>
      <c r="C81" t="s">
        <v>58</v>
      </c>
    </row>
    <row r="82" spans="2:3" x14ac:dyDescent="0.25">
      <c r="B82">
        <v>78</v>
      </c>
      <c r="C82" t="s">
        <v>59</v>
      </c>
    </row>
    <row r="83" spans="2:3" x14ac:dyDescent="0.25">
      <c r="B83">
        <v>79</v>
      </c>
      <c r="C83" t="s">
        <v>256</v>
      </c>
    </row>
    <row r="84" spans="2:3" x14ac:dyDescent="0.25">
      <c r="B84">
        <v>80</v>
      </c>
      <c r="C84" t="s">
        <v>60</v>
      </c>
    </row>
    <row r="85" spans="2:3" x14ac:dyDescent="0.25">
      <c r="B85">
        <v>81</v>
      </c>
      <c r="C85" t="s">
        <v>258</v>
      </c>
    </row>
    <row r="86" spans="2:3" x14ac:dyDescent="0.25">
      <c r="B86">
        <v>82</v>
      </c>
      <c r="C86" t="s">
        <v>61</v>
      </c>
    </row>
    <row r="87" spans="2:3" x14ac:dyDescent="0.25">
      <c r="B87">
        <v>83</v>
      </c>
      <c r="C87" t="s">
        <v>62</v>
      </c>
    </row>
    <row r="88" spans="2:3" x14ac:dyDescent="0.25">
      <c r="B88">
        <v>84</v>
      </c>
      <c r="C88" t="s">
        <v>261</v>
      </c>
    </row>
    <row r="89" spans="2:3" x14ac:dyDescent="0.25">
      <c r="B89">
        <v>85</v>
      </c>
      <c r="C89" t="s">
        <v>260</v>
      </c>
    </row>
    <row r="90" spans="2:3" x14ac:dyDescent="0.25">
      <c r="B90">
        <v>86</v>
      </c>
      <c r="C90" t="s">
        <v>262</v>
      </c>
    </row>
    <row r="91" spans="2:3" x14ac:dyDescent="0.25">
      <c r="B91">
        <v>87</v>
      </c>
      <c r="C91" t="s">
        <v>259</v>
      </c>
    </row>
    <row r="92" spans="2:3" x14ac:dyDescent="0.25">
      <c r="B92">
        <v>88</v>
      </c>
      <c r="C92" t="s">
        <v>277</v>
      </c>
    </row>
    <row r="93" spans="2:3" x14ac:dyDescent="0.25">
      <c r="B93">
        <v>89</v>
      </c>
      <c r="C93" t="s">
        <v>310</v>
      </c>
    </row>
    <row r="94" spans="2:3" x14ac:dyDescent="0.25">
      <c r="B94">
        <v>90</v>
      </c>
      <c r="C94" t="s">
        <v>63</v>
      </c>
    </row>
    <row r="95" spans="2:3" x14ac:dyDescent="0.25">
      <c r="B95">
        <v>91</v>
      </c>
      <c r="C95" t="s">
        <v>263</v>
      </c>
    </row>
    <row r="96" spans="2:3" x14ac:dyDescent="0.25">
      <c r="B96">
        <v>92</v>
      </c>
      <c r="C96" t="s">
        <v>64</v>
      </c>
    </row>
    <row r="97" spans="2:3" x14ac:dyDescent="0.25">
      <c r="B97">
        <v>93</v>
      </c>
      <c r="C97" t="s">
        <v>264</v>
      </c>
    </row>
    <row r="98" spans="2:3" x14ac:dyDescent="0.25">
      <c r="B98">
        <v>94</v>
      </c>
      <c r="C98" t="s">
        <v>265</v>
      </c>
    </row>
    <row r="99" spans="2:3" x14ac:dyDescent="0.25">
      <c r="B99">
        <v>95</v>
      </c>
      <c r="C99" t="s">
        <v>266</v>
      </c>
    </row>
    <row r="100" spans="2:3" x14ac:dyDescent="0.25">
      <c r="B100">
        <v>96</v>
      </c>
      <c r="C100" t="s">
        <v>267</v>
      </c>
    </row>
    <row r="101" spans="2:3" x14ac:dyDescent="0.25">
      <c r="B101">
        <v>97</v>
      </c>
      <c r="C101" t="s">
        <v>268</v>
      </c>
    </row>
    <row r="102" spans="2:3" x14ac:dyDescent="0.25">
      <c r="B102">
        <v>98</v>
      </c>
      <c r="C102" t="s">
        <v>65</v>
      </c>
    </row>
    <row r="103" spans="2:3" x14ac:dyDescent="0.25">
      <c r="B103">
        <v>99</v>
      </c>
      <c r="C103" t="s">
        <v>66</v>
      </c>
    </row>
    <row r="104" spans="2:3" x14ac:dyDescent="0.25">
      <c r="B104">
        <v>100</v>
      </c>
      <c r="C104" t="s">
        <v>67</v>
      </c>
    </row>
    <row r="105" spans="2:3" x14ac:dyDescent="0.25">
      <c r="B105">
        <v>101</v>
      </c>
      <c r="C105" t="s">
        <v>68</v>
      </c>
    </row>
    <row r="106" spans="2:3" x14ac:dyDescent="0.25">
      <c r="B106">
        <v>102</v>
      </c>
      <c r="C106" t="s">
        <v>269</v>
      </c>
    </row>
    <row r="107" spans="2:3" x14ac:dyDescent="0.25">
      <c r="B107">
        <v>103</v>
      </c>
      <c r="C107" t="s">
        <v>270</v>
      </c>
    </row>
    <row r="108" spans="2:3" x14ac:dyDescent="0.25">
      <c r="B108">
        <v>104</v>
      </c>
      <c r="C108" t="s">
        <v>69</v>
      </c>
    </row>
    <row r="109" spans="2:3" x14ac:dyDescent="0.25">
      <c r="B109">
        <v>105</v>
      </c>
      <c r="C109" t="s">
        <v>271</v>
      </c>
    </row>
    <row r="110" spans="2:3" x14ac:dyDescent="0.25">
      <c r="B110">
        <v>106</v>
      </c>
      <c r="C110" t="s">
        <v>70</v>
      </c>
    </row>
    <row r="111" spans="2:3" x14ac:dyDescent="0.25">
      <c r="B111">
        <v>107</v>
      </c>
      <c r="C111" t="s">
        <v>272</v>
      </c>
    </row>
    <row r="112" spans="2:3" x14ac:dyDescent="0.25">
      <c r="B112">
        <v>108</v>
      </c>
      <c r="C112" t="s">
        <v>273</v>
      </c>
    </row>
    <row r="113" spans="2:3" x14ac:dyDescent="0.25">
      <c r="B113">
        <v>109</v>
      </c>
      <c r="C113" t="s">
        <v>288</v>
      </c>
    </row>
    <row r="114" spans="2:3" x14ac:dyDescent="0.25">
      <c r="B114">
        <v>110</v>
      </c>
      <c r="C114" t="s">
        <v>71</v>
      </c>
    </row>
    <row r="115" spans="2:3" x14ac:dyDescent="0.25">
      <c r="B115">
        <v>111</v>
      </c>
      <c r="C115" t="s">
        <v>274</v>
      </c>
    </row>
    <row r="116" spans="2:3" x14ac:dyDescent="0.25">
      <c r="B116">
        <v>112</v>
      </c>
      <c r="C116" t="s">
        <v>72</v>
      </c>
    </row>
    <row r="117" spans="2:3" x14ac:dyDescent="0.25">
      <c r="B117">
        <v>113</v>
      </c>
      <c r="C117" t="s">
        <v>275</v>
      </c>
    </row>
    <row r="118" spans="2:3" x14ac:dyDescent="0.25">
      <c r="B118">
        <v>114</v>
      </c>
      <c r="C118" t="s">
        <v>276</v>
      </c>
    </row>
    <row r="119" spans="2:3" x14ac:dyDescent="0.25">
      <c r="B119">
        <v>115</v>
      </c>
      <c r="C119" t="s">
        <v>73</v>
      </c>
    </row>
    <row r="120" spans="2:3" x14ac:dyDescent="0.25">
      <c r="B120">
        <v>116</v>
      </c>
      <c r="C120" t="s">
        <v>282</v>
      </c>
    </row>
    <row r="121" spans="2:3" x14ac:dyDescent="0.25">
      <c r="B121">
        <v>117</v>
      </c>
      <c r="C121" t="s">
        <v>278</v>
      </c>
    </row>
    <row r="122" spans="2:3" x14ac:dyDescent="0.25">
      <c r="B122">
        <v>118</v>
      </c>
      <c r="C122" t="s">
        <v>74</v>
      </c>
    </row>
    <row r="123" spans="2:3" x14ac:dyDescent="0.25">
      <c r="B123">
        <v>119</v>
      </c>
      <c r="C123" t="s">
        <v>279</v>
      </c>
    </row>
    <row r="124" spans="2:3" x14ac:dyDescent="0.25">
      <c r="B124">
        <v>120</v>
      </c>
      <c r="C124" t="s">
        <v>75</v>
      </c>
    </row>
    <row r="125" spans="2:3" x14ac:dyDescent="0.25">
      <c r="B125">
        <v>121</v>
      </c>
      <c r="C125" t="s">
        <v>280</v>
      </c>
    </row>
    <row r="126" spans="2:3" x14ac:dyDescent="0.25">
      <c r="B126">
        <v>122</v>
      </c>
      <c r="C126" t="s">
        <v>281</v>
      </c>
    </row>
    <row r="127" spans="2:3" x14ac:dyDescent="0.25">
      <c r="B127">
        <v>123</v>
      </c>
      <c r="C127" t="s">
        <v>76</v>
      </c>
    </row>
    <row r="128" spans="2:3" x14ac:dyDescent="0.25">
      <c r="B128">
        <v>124</v>
      </c>
      <c r="C128" t="s">
        <v>77</v>
      </c>
    </row>
    <row r="129" spans="2:3" x14ac:dyDescent="0.25">
      <c r="B129">
        <v>125</v>
      </c>
      <c r="C129" t="s">
        <v>78</v>
      </c>
    </row>
    <row r="130" spans="2:3" x14ac:dyDescent="0.25">
      <c r="B130">
        <v>126</v>
      </c>
      <c r="C130" t="s">
        <v>283</v>
      </c>
    </row>
    <row r="131" spans="2:3" x14ac:dyDescent="0.25">
      <c r="B131">
        <v>127</v>
      </c>
      <c r="C131" t="s">
        <v>79</v>
      </c>
    </row>
    <row r="132" spans="2:3" x14ac:dyDescent="0.25">
      <c r="B132">
        <v>128</v>
      </c>
      <c r="C132" t="s">
        <v>80</v>
      </c>
    </row>
    <row r="133" spans="2:3" x14ac:dyDescent="0.25">
      <c r="B133">
        <v>129</v>
      </c>
      <c r="C133" t="s">
        <v>81</v>
      </c>
    </row>
    <row r="134" spans="2:3" x14ac:dyDescent="0.25">
      <c r="B134">
        <v>130</v>
      </c>
      <c r="C134" t="s">
        <v>82</v>
      </c>
    </row>
    <row r="135" spans="2:3" x14ac:dyDescent="0.25">
      <c r="B135">
        <v>131</v>
      </c>
      <c r="C135" t="s">
        <v>286</v>
      </c>
    </row>
    <row r="136" spans="2:3" x14ac:dyDescent="0.25">
      <c r="B136">
        <v>132</v>
      </c>
      <c r="C136" t="s">
        <v>83</v>
      </c>
    </row>
    <row r="137" spans="2:3" x14ac:dyDescent="0.25">
      <c r="B137">
        <v>133</v>
      </c>
      <c r="C137" t="s">
        <v>289</v>
      </c>
    </row>
    <row r="138" spans="2:3" x14ac:dyDescent="0.25">
      <c r="B138">
        <v>134</v>
      </c>
      <c r="C138" t="s">
        <v>285</v>
      </c>
    </row>
    <row r="139" spans="2:3" x14ac:dyDescent="0.25">
      <c r="B139">
        <v>135</v>
      </c>
      <c r="C139" t="s">
        <v>290</v>
      </c>
    </row>
    <row r="140" spans="2:3" x14ac:dyDescent="0.25">
      <c r="B140">
        <v>136</v>
      </c>
      <c r="C140" t="s">
        <v>284</v>
      </c>
    </row>
    <row r="141" spans="2:3" x14ac:dyDescent="0.25">
      <c r="B141">
        <v>137</v>
      </c>
      <c r="C141" t="s">
        <v>291</v>
      </c>
    </row>
    <row r="142" spans="2:3" x14ac:dyDescent="0.25">
      <c r="B142">
        <v>138</v>
      </c>
      <c r="C142" t="s">
        <v>84</v>
      </c>
    </row>
    <row r="143" spans="2:3" x14ac:dyDescent="0.25">
      <c r="B143">
        <v>139</v>
      </c>
      <c r="C143" t="s">
        <v>293</v>
      </c>
    </row>
    <row r="144" spans="2:3" x14ac:dyDescent="0.25">
      <c r="B144">
        <v>140</v>
      </c>
      <c r="C144" t="s">
        <v>294</v>
      </c>
    </row>
    <row r="145" spans="2:3" x14ac:dyDescent="0.25">
      <c r="B145">
        <v>141</v>
      </c>
      <c r="C145" t="s">
        <v>85</v>
      </c>
    </row>
    <row r="146" spans="2:3" x14ac:dyDescent="0.25">
      <c r="B146">
        <v>142</v>
      </c>
      <c r="C146" t="s">
        <v>295</v>
      </c>
    </row>
    <row r="147" spans="2:3" x14ac:dyDescent="0.25">
      <c r="B147">
        <v>143</v>
      </c>
      <c r="C147" t="s">
        <v>297</v>
      </c>
    </row>
    <row r="148" spans="2:3" x14ac:dyDescent="0.25">
      <c r="B148">
        <v>144</v>
      </c>
      <c r="C148" t="s">
        <v>86</v>
      </c>
    </row>
    <row r="149" spans="2:3" x14ac:dyDescent="0.25">
      <c r="B149">
        <v>145</v>
      </c>
      <c r="C149" t="s">
        <v>87</v>
      </c>
    </row>
    <row r="150" spans="2:3" x14ac:dyDescent="0.25">
      <c r="B150">
        <v>146</v>
      </c>
      <c r="C150" t="s">
        <v>327</v>
      </c>
    </row>
    <row r="151" spans="2:3" x14ac:dyDescent="0.25">
      <c r="B151">
        <v>147</v>
      </c>
      <c r="C151" t="s">
        <v>237</v>
      </c>
    </row>
    <row r="152" spans="2:3" x14ac:dyDescent="0.25">
      <c r="B152">
        <v>148</v>
      </c>
      <c r="C152" t="s">
        <v>242</v>
      </c>
    </row>
    <row r="153" spans="2:3" x14ac:dyDescent="0.25">
      <c r="B153">
        <v>149</v>
      </c>
      <c r="C153" t="s">
        <v>245</v>
      </c>
    </row>
    <row r="154" spans="2:3" x14ac:dyDescent="0.25">
      <c r="B154">
        <v>150</v>
      </c>
      <c r="C154" t="s">
        <v>300</v>
      </c>
    </row>
    <row r="155" spans="2:3" x14ac:dyDescent="0.25">
      <c r="B155">
        <v>151</v>
      </c>
      <c r="C155" t="s">
        <v>298</v>
      </c>
    </row>
    <row r="156" spans="2:3" x14ac:dyDescent="0.25">
      <c r="B156">
        <v>152</v>
      </c>
      <c r="C156" t="s">
        <v>299</v>
      </c>
    </row>
    <row r="157" spans="2:3" x14ac:dyDescent="0.25">
      <c r="B157">
        <v>153</v>
      </c>
      <c r="C157" t="s">
        <v>88</v>
      </c>
    </row>
    <row r="158" spans="2:3" x14ac:dyDescent="0.25">
      <c r="B158">
        <v>154</v>
      </c>
      <c r="C158" t="s">
        <v>301</v>
      </c>
    </row>
    <row r="159" spans="2:3" x14ac:dyDescent="0.25">
      <c r="B159">
        <v>155</v>
      </c>
      <c r="C159" t="s">
        <v>89</v>
      </c>
    </row>
    <row r="160" spans="2:3" x14ac:dyDescent="0.25">
      <c r="B160">
        <v>156</v>
      </c>
      <c r="C160" t="s">
        <v>303</v>
      </c>
    </row>
    <row r="161" spans="2:3" x14ac:dyDescent="0.25">
      <c r="B161">
        <v>157</v>
      </c>
      <c r="C161" t="s">
        <v>302</v>
      </c>
    </row>
    <row r="162" spans="2:3" x14ac:dyDescent="0.25">
      <c r="B162">
        <v>158</v>
      </c>
      <c r="C162" t="s">
        <v>257</v>
      </c>
    </row>
    <row r="163" spans="2:3" x14ac:dyDescent="0.25">
      <c r="B163">
        <v>159</v>
      </c>
      <c r="C163" t="s">
        <v>304</v>
      </c>
    </row>
    <row r="164" spans="2:3" x14ac:dyDescent="0.25">
      <c r="B164">
        <v>160</v>
      </c>
      <c r="C164" t="s">
        <v>90</v>
      </c>
    </row>
    <row r="165" spans="2:3" x14ac:dyDescent="0.25">
      <c r="B165">
        <v>161</v>
      </c>
      <c r="C165" t="s">
        <v>91</v>
      </c>
    </row>
    <row r="166" spans="2:3" x14ac:dyDescent="0.25">
      <c r="B166">
        <v>162</v>
      </c>
      <c r="C166" t="s">
        <v>92</v>
      </c>
    </row>
    <row r="167" spans="2:3" x14ac:dyDescent="0.25">
      <c r="B167">
        <v>163</v>
      </c>
      <c r="C167" t="s">
        <v>306</v>
      </c>
    </row>
    <row r="168" spans="2:3" x14ac:dyDescent="0.25">
      <c r="B168">
        <v>164</v>
      </c>
      <c r="C168" t="s">
        <v>307</v>
      </c>
    </row>
    <row r="169" spans="2:3" x14ac:dyDescent="0.25">
      <c r="B169">
        <v>165</v>
      </c>
      <c r="C169" t="s">
        <v>318</v>
      </c>
    </row>
    <row r="170" spans="2:3" x14ac:dyDescent="0.25">
      <c r="B170">
        <v>166</v>
      </c>
      <c r="C170" t="s">
        <v>93</v>
      </c>
    </row>
    <row r="171" spans="2:3" x14ac:dyDescent="0.25">
      <c r="B171">
        <v>167</v>
      </c>
      <c r="C171" t="s">
        <v>94</v>
      </c>
    </row>
    <row r="172" spans="2:3" x14ac:dyDescent="0.25">
      <c r="B172">
        <v>168</v>
      </c>
      <c r="C172" t="s">
        <v>311</v>
      </c>
    </row>
    <row r="173" spans="2:3" x14ac:dyDescent="0.25">
      <c r="B173">
        <v>169</v>
      </c>
      <c r="C173" t="s">
        <v>315</v>
      </c>
    </row>
    <row r="174" spans="2:3" x14ac:dyDescent="0.25">
      <c r="B174">
        <v>170</v>
      </c>
      <c r="C174" t="s">
        <v>313</v>
      </c>
    </row>
    <row r="175" spans="2:3" x14ac:dyDescent="0.25">
      <c r="B175">
        <v>171</v>
      </c>
      <c r="C175" t="s">
        <v>316</v>
      </c>
    </row>
    <row r="176" spans="2:3" x14ac:dyDescent="0.25">
      <c r="B176">
        <v>172</v>
      </c>
      <c r="C176" t="s">
        <v>317</v>
      </c>
    </row>
    <row r="177" spans="2:3" x14ac:dyDescent="0.25">
      <c r="B177">
        <v>173</v>
      </c>
      <c r="C177" t="s">
        <v>95</v>
      </c>
    </row>
    <row r="178" spans="2:3" x14ac:dyDescent="0.25">
      <c r="B178">
        <v>174</v>
      </c>
      <c r="C178" t="s">
        <v>320</v>
      </c>
    </row>
    <row r="179" spans="2:3" x14ac:dyDescent="0.25">
      <c r="B179">
        <v>175</v>
      </c>
      <c r="C179" t="s">
        <v>96</v>
      </c>
    </row>
    <row r="180" spans="2:3" x14ac:dyDescent="0.25">
      <c r="B180">
        <v>176</v>
      </c>
      <c r="C180" t="s">
        <v>319</v>
      </c>
    </row>
    <row r="181" spans="2:3" x14ac:dyDescent="0.25">
      <c r="B181">
        <v>177</v>
      </c>
      <c r="C181" t="s">
        <v>97</v>
      </c>
    </row>
    <row r="182" spans="2:3" x14ac:dyDescent="0.25">
      <c r="B182">
        <v>178</v>
      </c>
      <c r="C182" t="s">
        <v>98</v>
      </c>
    </row>
    <row r="183" spans="2:3" x14ac:dyDescent="0.25">
      <c r="B183">
        <v>179</v>
      </c>
      <c r="C183" t="s">
        <v>99</v>
      </c>
    </row>
    <row r="184" spans="2:3" x14ac:dyDescent="0.25">
      <c r="B184">
        <v>180</v>
      </c>
      <c r="C184" t="s">
        <v>321</v>
      </c>
    </row>
    <row r="185" spans="2:3" x14ac:dyDescent="0.25">
      <c r="B185">
        <v>181</v>
      </c>
      <c r="C185" t="s">
        <v>322</v>
      </c>
    </row>
    <row r="186" spans="2:3" x14ac:dyDescent="0.25">
      <c r="B186">
        <v>182</v>
      </c>
      <c r="C186" t="s">
        <v>324</v>
      </c>
    </row>
    <row r="187" spans="2:3" x14ac:dyDescent="0.25">
      <c r="B187">
        <v>183</v>
      </c>
      <c r="C187" t="s">
        <v>323</v>
      </c>
    </row>
    <row r="188" spans="2:3" x14ac:dyDescent="0.25">
      <c r="B188">
        <v>184</v>
      </c>
      <c r="C188" t="s">
        <v>100</v>
      </c>
    </row>
    <row r="189" spans="2:3" x14ac:dyDescent="0.25">
      <c r="B189">
        <v>185</v>
      </c>
      <c r="C189" t="s">
        <v>325</v>
      </c>
    </row>
    <row r="190" spans="2:3" x14ac:dyDescent="0.25">
      <c r="B190">
        <v>186</v>
      </c>
      <c r="C190" t="s">
        <v>101</v>
      </c>
    </row>
    <row r="191" spans="2:3" x14ac:dyDescent="0.25">
      <c r="B191">
        <v>187</v>
      </c>
      <c r="C191" t="s">
        <v>102</v>
      </c>
    </row>
    <row r="192" spans="2:3" x14ac:dyDescent="0.25">
      <c r="B192">
        <v>188</v>
      </c>
      <c r="C192" t="s">
        <v>329</v>
      </c>
    </row>
    <row r="193" spans="2:3" x14ac:dyDescent="0.25">
      <c r="B193">
        <v>189</v>
      </c>
      <c r="C193" t="s">
        <v>103</v>
      </c>
    </row>
    <row r="194" spans="2:3" x14ac:dyDescent="0.25">
      <c r="B194">
        <v>190</v>
      </c>
      <c r="C194" t="s">
        <v>104</v>
      </c>
    </row>
    <row r="195" spans="2:3" x14ac:dyDescent="0.25">
      <c r="B195">
        <v>191</v>
      </c>
      <c r="C195" t="s">
        <v>105</v>
      </c>
    </row>
    <row r="196" spans="2:3" x14ac:dyDescent="0.25">
      <c r="B196">
        <v>192</v>
      </c>
      <c r="C196" t="s">
        <v>106</v>
      </c>
    </row>
    <row r="197" spans="2:3" x14ac:dyDescent="0.25">
      <c r="B197">
        <v>193</v>
      </c>
      <c r="C197" t="s">
        <v>244</v>
      </c>
    </row>
    <row r="198" spans="2:3" x14ac:dyDescent="0.25">
      <c r="B198">
        <v>194</v>
      </c>
      <c r="C198" t="s">
        <v>107</v>
      </c>
    </row>
    <row r="199" spans="2:3" x14ac:dyDescent="0.25">
      <c r="B199">
        <v>195</v>
      </c>
      <c r="C199" t="s">
        <v>330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sqref="N4" name="GHG"/>
  </protectedRanges>
  <phoneticPr fontId="40" type="noConversion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F13F620F31B6439990A3E01C8C7F08" ma:contentTypeVersion="15" ma:contentTypeDescription="Crear nuevo documento." ma:contentTypeScope="" ma:versionID="75b3e514a8e71cba079ff600ca064592">
  <xsd:schema xmlns:xsd="http://www.w3.org/2001/XMLSchema" xmlns:xs="http://www.w3.org/2001/XMLSchema" xmlns:p="http://schemas.microsoft.com/office/2006/metadata/properties" xmlns:ns2="edae3ccc-c267-4903-9583-090761237949" xmlns:ns3="56cafc04-68dc-48e9-8584-ee7d67173475" targetNamespace="http://schemas.microsoft.com/office/2006/metadata/properties" ma:root="true" ma:fieldsID="38b4f5c003439f841ed000c7877f6652" ns2:_="" ns3:_="">
    <xsd:import namespace="edae3ccc-c267-4903-9583-090761237949"/>
    <xsd:import namespace="56cafc04-68dc-48e9-8584-ee7d6717347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e3ccc-c267-4903-9583-09076123794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2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Etiquetas de imagen" ma:readOnly="false" ma:fieldId="{5cf76f15-5ced-4ddc-b409-7134ff3c332f}" ma:taxonomyMulti="true" ma:sspId="a1d50307-be76-48d0-8bad-12504511832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cafc04-68dc-48e9-8584-ee7d6717347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f8eeec1d-0825-4a71-9745-436e0e32cc73}" ma:internalName="TaxCatchAll" ma:showField="CatchAllData" ma:web="56cafc04-68dc-48e9-8584-ee7d6717347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61CE2A-3563-42B7-BEE7-E9688EDD998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C601646-90B5-45C5-A6DE-CC21A97E65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e3ccc-c267-4903-9583-090761237949"/>
    <ds:schemaRef ds:uri="56cafc04-68dc-48e9-8584-ee7d671734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PoS</vt:lpstr>
      <vt:lpstr>Guide </vt:lpstr>
      <vt:lpstr>Data</vt:lpstr>
      <vt:lpstr>PoS!Druckbereich</vt:lpstr>
    </vt:vector>
  </TitlesOfParts>
  <Company>JAF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Lazar, Barbara</dc:creator>
  <cp:lastModifiedBy>Jan Kniepkamp (SURE-System)</cp:lastModifiedBy>
  <cp:lastPrinted>2023-08-29T16:22:41Z</cp:lastPrinted>
  <dcterms:created xsi:type="dcterms:W3CDTF">2017-10-19T10:10:58Z</dcterms:created>
  <dcterms:modified xsi:type="dcterms:W3CDTF">2025-08-27T12:09:03Z</dcterms:modified>
</cp:coreProperties>
</file>